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'Arkusz1'!$5:$9</definedName>
  </definedNames>
  <calcPr fullCalcOnLoad="1"/>
</workbook>
</file>

<file path=xl/sharedStrings.xml><?xml version="1.0" encoding="utf-8"?>
<sst xmlns="http://schemas.openxmlformats.org/spreadsheetml/2006/main" count="72" uniqueCount="69">
  <si>
    <t>§</t>
  </si>
  <si>
    <t>SZKOŁY PODSTAWOWE</t>
  </si>
  <si>
    <t>SP.5</t>
  </si>
  <si>
    <t>Razem</t>
  </si>
  <si>
    <t>WYDATKI</t>
  </si>
  <si>
    <t>Rozdział 80101</t>
  </si>
  <si>
    <t>0750</t>
  </si>
  <si>
    <t>wydatki osobowe niezaliczone do wynagrodzeń</t>
  </si>
  <si>
    <t>wynagrodzenia bezosobowe</t>
  </si>
  <si>
    <t xml:space="preserve">zakup środków żywności </t>
  </si>
  <si>
    <t>zakup energii</t>
  </si>
  <si>
    <t>zakup usług remontowych</t>
  </si>
  <si>
    <t>zakup usług pozostałych</t>
  </si>
  <si>
    <t>Wydatki ogółem</t>
  </si>
  <si>
    <t>podatek od nieruchomości</t>
  </si>
  <si>
    <t>różne opłaty i składki</t>
  </si>
  <si>
    <t>podróże służbowe krajowe</t>
  </si>
  <si>
    <t>szkolenia pracowników niebędących  członkami korpusu służby cywilnej</t>
  </si>
  <si>
    <t>Rozdział 80104</t>
  </si>
  <si>
    <t>PRZEDSZKOLA MIEJSKIE</t>
  </si>
  <si>
    <t>DZIAŁ 926</t>
  </si>
  <si>
    <t>0690</t>
  </si>
  <si>
    <t>P.1</t>
  </si>
  <si>
    <t>P.2</t>
  </si>
  <si>
    <t>P.3</t>
  </si>
  <si>
    <t>P.4</t>
  </si>
  <si>
    <t>P.7</t>
  </si>
  <si>
    <t>zakup usług zdrowotnych</t>
  </si>
  <si>
    <t>R. 92604</t>
  </si>
  <si>
    <t>Ośrodek Sportu i Rekreacji</t>
  </si>
  <si>
    <t>I</t>
  </si>
  <si>
    <t>II</t>
  </si>
  <si>
    <t xml:space="preserve"> W y s z c z e g ó l n i e n i e                        wg  klasyfikacji budżetowej</t>
  </si>
  <si>
    <t>0830</t>
  </si>
  <si>
    <t>0920</t>
  </si>
  <si>
    <t>DOCHODY</t>
  </si>
  <si>
    <t>Dochody ogółem</t>
  </si>
  <si>
    <t>wpływy z usług, z tego:</t>
  </si>
  <si>
    <t>opłaty za wyżywienie</t>
  </si>
  <si>
    <t>pozostałe</t>
  </si>
  <si>
    <t>ZESPOŁY</t>
  </si>
  <si>
    <t>Zespół Szkolno - Przedszkolny,          w skład którego wchodzi Szkoła Podstawowa Nr 1</t>
  </si>
  <si>
    <t>opłaty na rzecz budżetu państwa</t>
  </si>
  <si>
    <t>Lp.</t>
  </si>
  <si>
    <t xml:space="preserve">Nazwa </t>
  </si>
  <si>
    <t>składki na ubezpieczenia społeczne</t>
  </si>
  <si>
    <t>składki na Fundusz Pracy</t>
  </si>
  <si>
    <t xml:space="preserve">opłaty na rzecz budżetów jednostek samorządu terytorialnego </t>
  </si>
  <si>
    <t>zakup materiałów                    i wyposażenia</t>
  </si>
  <si>
    <t xml:space="preserve">Zespół Szkolno - Przedszkolny,                w skład którego wchodzi Przedszkole Miejskie Nr 6 </t>
  </si>
  <si>
    <t>składki na PFRON</t>
  </si>
  <si>
    <t>0660</t>
  </si>
  <si>
    <t>0670</t>
  </si>
  <si>
    <t>opłaty z tytułu zakupu usług telekomunikacyjnych</t>
  </si>
  <si>
    <t xml:space="preserve">wpływy z różnych opłat </t>
  </si>
  <si>
    <t>wpływy z pozostałych odsetek</t>
  </si>
  <si>
    <t>wpłata do budż. pozostałości środków finansowych gromadzonych na wydzielonym rach. jed. budżet.</t>
  </si>
  <si>
    <t>zakup środków dydaktycznych i książek</t>
  </si>
  <si>
    <t>wpływy z najmu                                     i dzierżawy składników majątkowych</t>
  </si>
  <si>
    <t>Wpływy z opłat za korzystanie                              z wychowania przedszkolnego</t>
  </si>
  <si>
    <t xml:space="preserve">Wpływy z opłat za korzystanie                                         z wyżywienia w jednostkach realizujących zadania                                   z zakresu wychowania przedszkolnego </t>
  </si>
  <si>
    <t>SP.2</t>
  </si>
  <si>
    <t>SP.3</t>
  </si>
  <si>
    <t>SP.4</t>
  </si>
  <si>
    <t>Zestawienie zbiorcze do projektu budżetu na rok 2018</t>
  </si>
  <si>
    <t>kary i odszkodowania</t>
  </si>
  <si>
    <t>podatek od towarów i usług VAT</t>
  </si>
  <si>
    <t>PLAN DOCHODÓW RACHUNKU DOCHODÓW JEDNOSTEK BUDŻETOWYCH PROWADZĄCYCH DZIAŁALNOŚĆ OKREŚLONĄ       W USTAWIE O SYSTEMIE OŚWIATY I  WYDATKÓW NIMI FINANSOWANYCH</t>
  </si>
  <si>
    <t>Ogółem dział                /poz. 8 + 15  + 17/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</si>
</sst>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4" fillId="33" borderId="16" xfId="0" applyNumberFormat="1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3" fontId="4" fillId="33" borderId="23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4" fillId="33" borderId="26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/>
    </xf>
    <xf numFmtId="3" fontId="4" fillId="33" borderId="35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3" fontId="4" fillId="33" borderId="36" xfId="0" applyNumberFormat="1" applyFont="1" applyFill="1" applyBorder="1" applyAlignment="1">
      <alignment vertical="center"/>
    </xf>
    <xf numFmtId="0" fontId="2" fillId="35" borderId="37" xfId="0" applyFont="1" applyFill="1" applyBorder="1" applyAlignment="1">
      <alignment horizontal="center" vertical="center"/>
    </xf>
    <xf numFmtId="3" fontId="2" fillId="35" borderId="37" xfId="0" applyNumberFormat="1" applyFont="1" applyFill="1" applyBorder="1" applyAlignment="1">
      <alignment vertical="center"/>
    </xf>
    <xf numFmtId="3" fontId="2" fillId="35" borderId="38" xfId="0" applyNumberFormat="1" applyFont="1" applyFill="1" applyBorder="1" applyAlignment="1">
      <alignment vertical="center"/>
    </xf>
    <xf numFmtId="0" fontId="2" fillId="35" borderId="37" xfId="0" applyFont="1" applyFill="1" applyBorder="1" applyAlignment="1" quotePrefix="1">
      <alignment horizontal="center" vertical="center"/>
    </xf>
    <xf numFmtId="0" fontId="7" fillId="35" borderId="2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9" fillId="0" borderId="3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 quotePrefix="1">
      <alignment horizontal="center" vertical="center"/>
    </xf>
    <xf numFmtId="0" fontId="7" fillId="35" borderId="18" xfId="0" applyFont="1" applyFill="1" applyBorder="1" applyAlignment="1">
      <alignment horizontal="left" vertical="center" wrapText="1"/>
    </xf>
    <xf numFmtId="3" fontId="2" fillId="35" borderId="12" xfId="0" applyNumberFormat="1" applyFont="1" applyFill="1" applyBorder="1" applyAlignment="1">
      <alignment vertical="center"/>
    </xf>
    <xf numFmtId="3" fontId="2" fillId="35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35" borderId="46" xfId="0" applyNumberFormat="1" applyFont="1" applyFill="1" applyBorder="1" applyAlignment="1">
      <alignment vertical="center"/>
    </xf>
    <xf numFmtId="3" fontId="2" fillId="35" borderId="47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9" fillId="0" borderId="4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3" fontId="2" fillId="35" borderId="52" xfId="0" applyNumberFormat="1" applyFont="1" applyFill="1" applyBorder="1" applyAlignment="1">
      <alignment horizontal="right" vertical="center" wrapText="1"/>
    </xf>
    <xf numFmtId="3" fontId="2" fillId="35" borderId="53" xfId="0" applyNumberFormat="1" applyFont="1" applyFill="1" applyBorder="1" applyAlignment="1">
      <alignment horizontal="right" vertical="center" wrapText="1"/>
    </xf>
    <xf numFmtId="3" fontId="2" fillId="0" borderId="48" xfId="0" applyNumberFormat="1" applyFont="1" applyFill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vertical="center" wrapText="1"/>
    </xf>
    <xf numFmtId="0" fontId="2" fillId="35" borderId="54" xfId="0" applyFont="1" applyFill="1" applyBorder="1" applyAlignment="1">
      <alignment horizontal="right" vertical="center" wrapText="1"/>
    </xf>
    <xf numFmtId="0" fontId="2" fillId="35" borderId="44" xfId="0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/>
    </xf>
    <xf numFmtId="3" fontId="2" fillId="34" borderId="41" xfId="0" applyNumberFormat="1" applyFont="1" applyFill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34" borderId="55" xfId="0" applyNumberFormat="1" applyFont="1" applyFill="1" applyBorder="1" applyAlignment="1">
      <alignment vertical="center"/>
    </xf>
    <xf numFmtId="0" fontId="2" fillId="35" borderId="37" xfId="0" applyFont="1" applyFill="1" applyBorder="1" applyAlignment="1">
      <alignment horizontal="right" vertical="center" wrapText="1"/>
    </xf>
    <xf numFmtId="3" fontId="4" fillId="34" borderId="21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right" vertical="center" wrapText="1"/>
    </xf>
    <xf numFmtId="3" fontId="2" fillId="0" borderId="56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4" fillId="33" borderId="59" xfId="0" applyNumberFormat="1" applyFont="1" applyFill="1" applyBorder="1" applyAlignment="1">
      <alignment vertical="center"/>
    </xf>
    <xf numFmtId="3" fontId="2" fillId="34" borderId="59" xfId="0" applyNumberFormat="1" applyFont="1" applyFill="1" applyBorder="1" applyAlignment="1">
      <alignment vertical="center"/>
    </xf>
    <xf numFmtId="3" fontId="2" fillId="34" borderId="60" xfId="0" applyNumberFormat="1" applyFont="1" applyFill="1" applyBorder="1" applyAlignment="1">
      <alignment vertical="center"/>
    </xf>
    <xf numFmtId="3" fontId="2" fillId="34" borderId="61" xfId="0" applyNumberFormat="1" applyFont="1" applyFill="1" applyBorder="1" applyAlignment="1">
      <alignment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3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horizontal="right" vertical="center" wrapText="1"/>
    </xf>
    <xf numFmtId="3" fontId="2" fillId="0" borderId="58" xfId="0" applyNumberFormat="1" applyFont="1" applyFill="1" applyBorder="1" applyAlignment="1">
      <alignment horizontal="right" vertical="center" wrapText="1"/>
    </xf>
    <xf numFmtId="3" fontId="9" fillId="0" borderId="48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2" fillId="35" borderId="12" xfId="0" applyNumberFormat="1" applyFont="1" applyFill="1" applyBorder="1" applyAlignment="1">
      <alignment horizontal="right" vertical="center" wrapText="1"/>
    </xf>
    <xf numFmtId="3" fontId="2" fillId="0" borderId="48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48" xfId="0" applyNumberFormat="1" applyFont="1" applyFill="1" applyBorder="1" applyAlignment="1">
      <alignment horizontal="right" vertical="center" wrapText="1"/>
    </xf>
    <xf numFmtId="0" fontId="2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2" fillId="35" borderId="44" xfId="0" applyNumberFormat="1" applyFont="1" applyFill="1" applyBorder="1" applyAlignment="1">
      <alignment vertical="center"/>
    </xf>
    <xf numFmtId="3" fontId="4" fillId="33" borderId="63" xfId="0" applyNumberFormat="1" applyFont="1" applyFill="1" applyBorder="1" applyAlignment="1">
      <alignment vertical="center"/>
    </xf>
    <xf numFmtId="3" fontId="4" fillId="33" borderId="64" xfId="0" applyNumberFormat="1" applyFont="1" applyFill="1" applyBorder="1" applyAlignment="1">
      <alignment vertical="center"/>
    </xf>
    <xf numFmtId="3" fontId="2" fillId="35" borderId="54" xfId="0" applyNumberFormat="1" applyFont="1" applyFill="1" applyBorder="1" applyAlignment="1">
      <alignment vertical="center"/>
    </xf>
    <xf numFmtId="3" fontId="2" fillId="0" borderId="49" xfId="0" applyNumberFormat="1" applyFont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90" zoomScaleNormal="90" zoomScalePageLayoutView="0" workbookViewId="0" topLeftCell="A4">
      <selection activeCell="C7" sqref="C7:C8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0.421875" style="0" customWidth="1"/>
    <col min="4" max="7" width="7.8515625" style="0" customWidth="1"/>
    <col min="8" max="8" width="8.57421875" style="0" customWidth="1"/>
    <col min="9" max="14" width="7.8515625" style="0" customWidth="1"/>
    <col min="15" max="15" width="8.57421875" style="0" customWidth="1"/>
    <col min="16" max="16" width="10.140625" style="0" customWidth="1"/>
    <col min="17" max="17" width="9.8515625" style="0" customWidth="1"/>
    <col min="18" max="18" width="12.28125" style="0" customWidth="1"/>
    <col min="19" max="19" width="0.9921875" style="0" hidden="1" customWidth="1"/>
  </cols>
  <sheetData>
    <row r="1" spans="1:19" ht="47.25" customHeight="1">
      <c r="A1" s="134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1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8.75">
      <c r="A3" s="135" t="s">
        <v>64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1.2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8" customHeight="1">
      <c r="A5" s="153" t="s">
        <v>43</v>
      </c>
      <c r="B5" s="156" t="s">
        <v>32</v>
      </c>
      <c r="C5" s="157"/>
      <c r="D5" s="74"/>
      <c r="E5" s="74"/>
      <c r="F5" s="74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  <c r="S5" s="27" t="s">
        <v>20</v>
      </c>
    </row>
    <row r="6" spans="1:19" ht="24.75" customHeight="1">
      <c r="A6" s="154"/>
      <c r="B6" s="158"/>
      <c r="C6" s="159"/>
      <c r="D6" s="161" t="s">
        <v>5</v>
      </c>
      <c r="E6" s="138"/>
      <c r="F6" s="138"/>
      <c r="G6" s="138"/>
      <c r="H6" s="139"/>
      <c r="I6" s="138" t="s">
        <v>18</v>
      </c>
      <c r="J6" s="138"/>
      <c r="K6" s="138"/>
      <c r="L6" s="138"/>
      <c r="M6" s="138"/>
      <c r="N6" s="138"/>
      <c r="O6" s="139"/>
      <c r="P6" s="138" t="s">
        <v>5</v>
      </c>
      <c r="Q6" s="155"/>
      <c r="R6" s="140" t="s">
        <v>68</v>
      </c>
      <c r="S6" s="22" t="s">
        <v>28</v>
      </c>
    </row>
    <row r="7" spans="1:19" ht="27" customHeight="1">
      <c r="A7" s="154"/>
      <c r="B7" s="143" t="s">
        <v>0</v>
      </c>
      <c r="C7" s="128" t="s">
        <v>44</v>
      </c>
      <c r="D7" s="160" t="s">
        <v>1</v>
      </c>
      <c r="E7" s="130"/>
      <c r="F7" s="130"/>
      <c r="G7" s="130"/>
      <c r="H7" s="131"/>
      <c r="I7" s="130" t="s">
        <v>19</v>
      </c>
      <c r="J7" s="130"/>
      <c r="K7" s="130"/>
      <c r="L7" s="130"/>
      <c r="M7" s="130"/>
      <c r="N7" s="130"/>
      <c r="O7" s="131"/>
      <c r="P7" s="162" t="s">
        <v>40</v>
      </c>
      <c r="Q7" s="163"/>
      <c r="R7" s="141"/>
      <c r="S7" s="151" t="s">
        <v>29</v>
      </c>
    </row>
    <row r="8" spans="1:19" ht="63">
      <c r="A8" s="144"/>
      <c r="B8" s="144"/>
      <c r="C8" s="129"/>
      <c r="D8" s="73" t="s">
        <v>61</v>
      </c>
      <c r="E8" s="76" t="s">
        <v>62</v>
      </c>
      <c r="F8" s="1" t="s">
        <v>63</v>
      </c>
      <c r="G8" s="1" t="s">
        <v>2</v>
      </c>
      <c r="H8" s="1" t="s">
        <v>3</v>
      </c>
      <c r="I8" s="118" t="s">
        <v>22</v>
      </c>
      <c r="J8" s="1" t="s">
        <v>23</v>
      </c>
      <c r="K8" s="1" t="s">
        <v>24</v>
      </c>
      <c r="L8" s="1" t="s">
        <v>25</v>
      </c>
      <c r="M8" s="45" t="s">
        <v>49</v>
      </c>
      <c r="N8" s="1" t="s">
        <v>26</v>
      </c>
      <c r="O8" s="1" t="s">
        <v>3</v>
      </c>
      <c r="P8" s="38" t="s">
        <v>41</v>
      </c>
      <c r="Q8" s="29" t="s">
        <v>3</v>
      </c>
      <c r="R8" s="142"/>
      <c r="S8" s="152"/>
    </row>
    <row r="9" spans="1:19" ht="13.5" customHeight="1">
      <c r="A9" s="4">
        <v>1</v>
      </c>
      <c r="B9" s="4">
        <v>2</v>
      </c>
      <c r="C9" s="5">
        <v>3</v>
      </c>
      <c r="D9" s="11">
        <v>4</v>
      </c>
      <c r="E9" s="11">
        <v>5</v>
      </c>
      <c r="F9" s="11">
        <v>6</v>
      </c>
      <c r="G9" s="4">
        <v>7</v>
      </c>
      <c r="H9" s="4">
        <v>8</v>
      </c>
      <c r="I9" s="119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12">
        <v>17</v>
      </c>
      <c r="R9" s="12">
        <v>18</v>
      </c>
      <c r="S9" s="12">
        <v>20</v>
      </c>
    </row>
    <row r="10" spans="1:19" ht="14.25" customHeight="1">
      <c r="A10" s="145" t="s">
        <v>35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7"/>
    </row>
    <row r="11" spans="1:19" ht="20.25" customHeight="1">
      <c r="A11" s="23" t="s">
        <v>30</v>
      </c>
      <c r="B11" s="132" t="s">
        <v>36</v>
      </c>
      <c r="C11" s="133"/>
      <c r="D11" s="18">
        <f>SUM(D12,D13,D14,D15,D16,D19)</f>
        <v>306806</v>
      </c>
      <c r="E11" s="18">
        <f>SUM(E12,E13,E14,E15,E16,E19)</f>
        <v>116050</v>
      </c>
      <c r="F11" s="18">
        <f>SUM(F12,F13,F14,F15,F16,F19)</f>
        <v>340000</v>
      </c>
      <c r="G11" s="88">
        <f>SUM(G12,G13,G14,G15,G16,G19)</f>
        <v>393544</v>
      </c>
      <c r="H11" s="94">
        <f>SUM(D11,E11,F11,G11)</f>
        <v>1156400</v>
      </c>
      <c r="I11" s="60">
        <f aca="true" t="shared" si="0" ref="I11:N11">SUM(I12,I13,I19,I16,I15,I14)</f>
        <v>169121</v>
      </c>
      <c r="J11" s="18">
        <f t="shared" si="0"/>
        <v>198645</v>
      </c>
      <c r="K11" s="18">
        <f>SUM(K12,K13,K19,K16,K15,K14)</f>
        <v>177050</v>
      </c>
      <c r="L11" s="18">
        <f t="shared" si="0"/>
        <v>162050</v>
      </c>
      <c r="M11" s="18">
        <f t="shared" si="0"/>
        <v>169270</v>
      </c>
      <c r="N11" s="88">
        <f t="shared" si="0"/>
        <v>171739</v>
      </c>
      <c r="O11" s="94">
        <f aca="true" t="shared" si="1" ref="O11:O19">SUM(I11:N11)</f>
        <v>1047875</v>
      </c>
      <c r="P11" s="123">
        <f>SUM(P12,P13,P19,P16,P15,P14)</f>
        <v>428130</v>
      </c>
      <c r="Q11" s="94">
        <f>SUM(Q14,Q15,Q16,Q19)</f>
        <v>428130</v>
      </c>
      <c r="R11" s="19">
        <f aca="true" t="shared" si="2" ref="R11:R19">SUM(O11,H11,Q11)</f>
        <v>2632405</v>
      </c>
      <c r="S11" s="20" t="e">
        <f>SUM(S14,S15,S16,S19,#REF!)</f>
        <v>#REF!</v>
      </c>
    </row>
    <row r="12" spans="1:19" ht="37.5" customHeight="1">
      <c r="A12" s="47">
        <v>1</v>
      </c>
      <c r="B12" s="50" t="s">
        <v>51</v>
      </c>
      <c r="C12" s="51" t="s">
        <v>59</v>
      </c>
      <c r="D12" s="77">
        <v>0</v>
      </c>
      <c r="E12" s="93">
        <v>0</v>
      </c>
      <c r="F12" s="83">
        <v>0</v>
      </c>
      <c r="G12" s="66">
        <v>28700</v>
      </c>
      <c r="H12" s="90">
        <f aca="true" t="shared" si="3" ref="H12:H19">SUM(D12:G12)</f>
        <v>28700</v>
      </c>
      <c r="I12" s="49">
        <v>48300</v>
      </c>
      <c r="J12" s="48">
        <v>68720</v>
      </c>
      <c r="K12" s="48">
        <v>50000</v>
      </c>
      <c r="L12" s="48">
        <v>60000</v>
      </c>
      <c r="M12" s="66">
        <v>55230</v>
      </c>
      <c r="N12" s="66">
        <v>56240</v>
      </c>
      <c r="O12" s="101">
        <f t="shared" si="1"/>
        <v>338490</v>
      </c>
      <c r="P12" s="124">
        <v>0</v>
      </c>
      <c r="Q12" s="101">
        <f aca="true" t="shared" si="4" ref="Q12:Q19">SUM(P12:P12)</f>
        <v>0</v>
      </c>
      <c r="R12" s="28">
        <f t="shared" si="2"/>
        <v>367190</v>
      </c>
      <c r="S12" s="34"/>
    </row>
    <row r="13" spans="1:19" ht="67.5">
      <c r="A13" s="55">
        <v>2</v>
      </c>
      <c r="B13" s="56" t="s">
        <v>52</v>
      </c>
      <c r="C13" s="57" t="s">
        <v>60</v>
      </c>
      <c r="D13" s="78">
        <v>59200</v>
      </c>
      <c r="E13" s="114">
        <v>8400</v>
      </c>
      <c r="F13" s="84">
        <v>0</v>
      </c>
      <c r="G13" s="67">
        <v>101070</v>
      </c>
      <c r="H13" s="89">
        <f t="shared" si="3"/>
        <v>168670</v>
      </c>
      <c r="I13" s="59">
        <v>120771</v>
      </c>
      <c r="J13" s="58">
        <v>129725</v>
      </c>
      <c r="K13" s="58">
        <v>120000</v>
      </c>
      <c r="L13" s="58">
        <v>102000</v>
      </c>
      <c r="M13" s="67">
        <v>114022</v>
      </c>
      <c r="N13" s="67">
        <v>115299</v>
      </c>
      <c r="O13" s="90">
        <f t="shared" si="1"/>
        <v>701817</v>
      </c>
      <c r="P13" s="121">
        <v>0</v>
      </c>
      <c r="Q13" s="89">
        <f t="shared" si="4"/>
        <v>0</v>
      </c>
      <c r="R13" s="36">
        <f t="shared" si="2"/>
        <v>870487</v>
      </c>
      <c r="S13" s="34"/>
    </row>
    <row r="14" spans="1:19" ht="20.25" customHeight="1">
      <c r="A14" s="52">
        <v>3</v>
      </c>
      <c r="B14" s="53" t="s">
        <v>21</v>
      </c>
      <c r="C14" s="54" t="s">
        <v>54</v>
      </c>
      <c r="D14" s="79">
        <v>400</v>
      </c>
      <c r="E14" s="79">
        <v>300</v>
      </c>
      <c r="F14" s="117">
        <v>4000</v>
      </c>
      <c r="G14" s="68">
        <v>200</v>
      </c>
      <c r="H14" s="89">
        <f t="shared" si="3"/>
        <v>4900</v>
      </c>
      <c r="I14" s="30">
        <v>0</v>
      </c>
      <c r="J14" s="30">
        <v>0</v>
      </c>
      <c r="K14" s="30">
        <v>0</v>
      </c>
      <c r="L14" s="30">
        <v>0</v>
      </c>
      <c r="M14" s="68">
        <v>0</v>
      </c>
      <c r="N14" s="68">
        <v>0</v>
      </c>
      <c r="O14" s="89">
        <f t="shared" si="1"/>
        <v>0</v>
      </c>
      <c r="P14" s="62">
        <v>0</v>
      </c>
      <c r="Q14" s="89">
        <f t="shared" si="4"/>
        <v>0</v>
      </c>
      <c r="R14" s="28">
        <f t="shared" si="2"/>
        <v>4900</v>
      </c>
      <c r="S14" s="16"/>
    </row>
    <row r="15" spans="1:19" ht="36">
      <c r="A15" s="2">
        <v>4</v>
      </c>
      <c r="B15" s="6" t="s">
        <v>6</v>
      </c>
      <c r="C15" s="39" t="s">
        <v>58</v>
      </c>
      <c r="D15" s="80">
        <v>76034</v>
      </c>
      <c r="E15" s="80">
        <v>5600</v>
      </c>
      <c r="F15" s="115">
        <v>4000</v>
      </c>
      <c r="G15" s="69">
        <v>34296</v>
      </c>
      <c r="H15" s="89">
        <f t="shared" si="3"/>
        <v>119930</v>
      </c>
      <c r="I15" s="7">
        <v>0</v>
      </c>
      <c r="J15" s="7">
        <v>0</v>
      </c>
      <c r="K15" s="7">
        <v>7000</v>
      </c>
      <c r="L15" s="7">
        <v>0</v>
      </c>
      <c r="M15" s="69">
        <v>0</v>
      </c>
      <c r="N15" s="69">
        <v>0</v>
      </c>
      <c r="O15" s="89">
        <f t="shared" si="1"/>
        <v>7000</v>
      </c>
      <c r="P15" s="62">
        <v>44340</v>
      </c>
      <c r="Q15" s="90">
        <f t="shared" si="4"/>
        <v>44340</v>
      </c>
      <c r="R15" s="36">
        <f t="shared" si="2"/>
        <v>171270</v>
      </c>
      <c r="S15" s="13"/>
    </row>
    <row r="16" spans="1:19" ht="12.75">
      <c r="A16" s="9">
        <v>5</v>
      </c>
      <c r="B16" s="24" t="s">
        <v>33</v>
      </c>
      <c r="C16" s="37" t="s">
        <v>37</v>
      </c>
      <c r="D16" s="81">
        <v>171072</v>
      </c>
      <c r="E16" s="81">
        <v>101700</v>
      </c>
      <c r="F16" s="116">
        <v>331950</v>
      </c>
      <c r="G16" s="71">
        <v>229230</v>
      </c>
      <c r="H16" s="89">
        <f t="shared" si="3"/>
        <v>833952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1">
        <v>0</v>
      </c>
      <c r="O16" s="89">
        <f t="shared" si="1"/>
        <v>0</v>
      </c>
      <c r="P16" s="91">
        <v>383760</v>
      </c>
      <c r="Q16" s="90">
        <f t="shared" si="4"/>
        <v>383760</v>
      </c>
      <c r="R16" s="36">
        <f t="shared" si="2"/>
        <v>1217712</v>
      </c>
      <c r="S16" s="14"/>
    </row>
    <row r="17" spans="1:19" ht="12.75">
      <c r="A17" s="9"/>
      <c r="B17" s="25"/>
      <c r="C17" s="40" t="s">
        <v>38</v>
      </c>
      <c r="D17" s="82">
        <v>171072</v>
      </c>
      <c r="E17" s="82">
        <v>101700</v>
      </c>
      <c r="F17" s="125">
        <v>291950</v>
      </c>
      <c r="G17" s="70">
        <v>229230</v>
      </c>
      <c r="H17" s="89">
        <f t="shared" si="3"/>
        <v>793952</v>
      </c>
      <c r="I17" s="10">
        <v>0</v>
      </c>
      <c r="J17" s="31">
        <v>0</v>
      </c>
      <c r="K17" s="31">
        <v>0</v>
      </c>
      <c r="L17" s="10">
        <v>0</v>
      </c>
      <c r="M17" s="70">
        <v>0</v>
      </c>
      <c r="N17" s="70">
        <v>0</v>
      </c>
      <c r="O17" s="89">
        <f t="shared" si="1"/>
        <v>0</v>
      </c>
      <c r="P17" s="62">
        <v>383760</v>
      </c>
      <c r="Q17" s="90">
        <f t="shared" si="4"/>
        <v>383760</v>
      </c>
      <c r="R17" s="36">
        <f t="shared" si="2"/>
        <v>1177712</v>
      </c>
      <c r="S17" s="15"/>
    </row>
    <row r="18" spans="1:19" ht="12.75">
      <c r="A18" s="2"/>
      <c r="B18" s="25"/>
      <c r="C18" s="40" t="s">
        <v>39</v>
      </c>
      <c r="D18" s="82">
        <v>0</v>
      </c>
      <c r="E18" s="75">
        <v>0</v>
      </c>
      <c r="F18" s="125">
        <v>40000</v>
      </c>
      <c r="G18" s="70">
        <v>0</v>
      </c>
      <c r="H18" s="89">
        <f t="shared" si="3"/>
        <v>40000</v>
      </c>
      <c r="I18" s="10">
        <v>0</v>
      </c>
      <c r="J18" s="10">
        <v>0</v>
      </c>
      <c r="K18" s="31">
        <v>0</v>
      </c>
      <c r="L18" s="10">
        <v>0</v>
      </c>
      <c r="M18" s="70">
        <v>0</v>
      </c>
      <c r="N18" s="70">
        <v>0</v>
      </c>
      <c r="O18" s="89">
        <f t="shared" si="1"/>
        <v>0</v>
      </c>
      <c r="P18" s="62">
        <v>0</v>
      </c>
      <c r="Q18" s="90">
        <f t="shared" si="4"/>
        <v>0</v>
      </c>
      <c r="R18" s="36">
        <f t="shared" si="2"/>
        <v>40000</v>
      </c>
      <c r="S18" s="15"/>
    </row>
    <row r="19" spans="1:19" ht="24.75" thickBot="1">
      <c r="A19" s="33">
        <v>6</v>
      </c>
      <c r="B19" s="25" t="s">
        <v>34</v>
      </c>
      <c r="C19" s="40" t="s">
        <v>55</v>
      </c>
      <c r="D19" s="82">
        <v>100</v>
      </c>
      <c r="E19" s="120">
        <v>50</v>
      </c>
      <c r="F19" s="85">
        <v>50</v>
      </c>
      <c r="G19" s="70">
        <v>48</v>
      </c>
      <c r="H19" s="92">
        <f t="shared" si="3"/>
        <v>248</v>
      </c>
      <c r="I19" s="10">
        <v>50</v>
      </c>
      <c r="J19" s="10">
        <v>200</v>
      </c>
      <c r="K19" s="10">
        <v>50</v>
      </c>
      <c r="L19" s="10">
        <v>50</v>
      </c>
      <c r="M19" s="70">
        <v>18</v>
      </c>
      <c r="N19" s="70">
        <v>200</v>
      </c>
      <c r="O19" s="103">
        <f t="shared" si="1"/>
        <v>568</v>
      </c>
      <c r="P19" s="62">
        <v>30</v>
      </c>
      <c r="Q19" s="92">
        <f t="shared" si="4"/>
        <v>30</v>
      </c>
      <c r="R19" s="35">
        <f t="shared" si="2"/>
        <v>846</v>
      </c>
      <c r="S19" s="15"/>
    </row>
    <row r="20" spans="1:19" ht="19.5" customHeight="1">
      <c r="A20" s="148" t="s">
        <v>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50"/>
    </row>
    <row r="21" spans="1:19" ht="20.25" customHeight="1">
      <c r="A21" s="23" t="s">
        <v>31</v>
      </c>
      <c r="B21" s="126" t="s">
        <v>13</v>
      </c>
      <c r="C21" s="127"/>
      <c r="D21" s="18">
        <f>SUM(D23:D43)</f>
        <v>306806</v>
      </c>
      <c r="E21" s="18">
        <f>SUM(E23:E43)</f>
        <v>116050</v>
      </c>
      <c r="F21" s="18">
        <f>SUM(F23:F43)</f>
        <v>340000</v>
      </c>
      <c r="G21" s="88">
        <f>SUM(G23:G43)</f>
        <v>393544</v>
      </c>
      <c r="H21" s="94">
        <f>SUM(D21,E21,F21,G21)</f>
        <v>1156400</v>
      </c>
      <c r="I21" s="18">
        <f aca="true" t="shared" si="5" ref="I21:N21">SUM(I22:I43)</f>
        <v>169121</v>
      </c>
      <c r="J21" s="18">
        <f t="shared" si="5"/>
        <v>198645</v>
      </c>
      <c r="K21" s="18">
        <f t="shared" si="5"/>
        <v>177050</v>
      </c>
      <c r="L21" s="18">
        <f t="shared" si="5"/>
        <v>162050</v>
      </c>
      <c r="M21" s="18">
        <f t="shared" si="5"/>
        <v>169270</v>
      </c>
      <c r="N21" s="88">
        <f t="shared" si="5"/>
        <v>171739</v>
      </c>
      <c r="O21" s="94">
        <f aca="true" t="shared" si="6" ref="O21:O43">SUM(I21:N21)</f>
        <v>1047875</v>
      </c>
      <c r="P21" s="122">
        <f>SUM(P23:P43)</f>
        <v>428130</v>
      </c>
      <c r="Q21" s="21">
        <f>SUM(Q23:Q43)</f>
        <v>428130</v>
      </c>
      <c r="R21" s="19">
        <f aca="true" t="shared" si="7" ref="R21:R43">SUM(O21,H21,Q21)</f>
        <v>2632405</v>
      </c>
      <c r="S21" s="20">
        <f>SUM(S23,S27:S43)</f>
        <v>0</v>
      </c>
    </row>
    <row r="22" spans="1:19" ht="62.25" customHeight="1">
      <c r="A22" s="112">
        <v>1</v>
      </c>
      <c r="B22" s="95">
        <v>2400</v>
      </c>
      <c r="C22" s="113" t="s">
        <v>56</v>
      </c>
      <c r="D22" s="107">
        <v>0</v>
      </c>
      <c r="E22" s="96">
        <v>0</v>
      </c>
      <c r="F22" s="108">
        <v>0</v>
      </c>
      <c r="G22" s="98">
        <v>0</v>
      </c>
      <c r="H22" s="101">
        <f aca="true" t="shared" si="8" ref="H22:H43">SUM(D22:G22)</f>
        <v>0</v>
      </c>
      <c r="I22" s="97">
        <v>0</v>
      </c>
      <c r="J22" s="97">
        <v>20</v>
      </c>
      <c r="K22" s="97">
        <v>0</v>
      </c>
      <c r="L22" s="97">
        <v>0</v>
      </c>
      <c r="M22" s="98">
        <v>0</v>
      </c>
      <c r="N22" s="98">
        <v>20</v>
      </c>
      <c r="O22" s="90">
        <f t="shared" si="6"/>
        <v>40</v>
      </c>
      <c r="P22" s="99">
        <v>0</v>
      </c>
      <c r="Q22" s="101">
        <f aca="true" t="shared" si="9" ref="Q22:Q41">SUM(P22:P22)</f>
        <v>0</v>
      </c>
      <c r="R22" s="100">
        <f t="shared" si="7"/>
        <v>40</v>
      </c>
      <c r="S22" s="28"/>
    </row>
    <row r="23" spans="1:19" ht="37.5" customHeight="1">
      <c r="A23" s="110">
        <v>2</v>
      </c>
      <c r="B23" s="2">
        <v>3020</v>
      </c>
      <c r="C23" s="111" t="s">
        <v>7</v>
      </c>
      <c r="D23" s="80">
        <v>500</v>
      </c>
      <c r="E23" s="80">
        <v>0</v>
      </c>
      <c r="F23" s="80">
        <v>0</v>
      </c>
      <c r="G23" s="69">
        <v>0</v>
      </c>
      <c r="H23" s="89">
        <f t="shared" si="8"/>
        <v>500</v>
      </c>
      <c r="I23" s="7">
        <v>500</v>
      </c>
      <c r="J23" s="7">
        <v>1128</v>
      </c>
      <c r="K23" s="7">
        <v>3050</v>
      </c>
      <c r="L23" s="7">
        <v>3030</v>
      </c>
      <c r="M23" s="69">
        <v>0</v>
      </c>
      <c r="N23" s="69">
        <v>0</v>
      </c>
      <c r="O23" s="89">
        <f t="shared" si="6"/>
        <v>7708</v>
      </c>
      <c r="P23" s="62">
        <v>0</v>
      </c>
      <c r="Q23" s="90">
        <f t="shared" si="9"/>
        <v>0</v>
      </c>
      <c r="R23" s="61">
        <f t="shared" si="7"/>
        <v>8208</v>
      </c>
      <c r="S23" s="13"/>
    </row>
    <row r="24" spans="1:19" ht="22.5" customHeight="1">
      <c r="A24" s="2">
        <v>3</v>
      </c>
      <c r="B24" s="2">
        <v>4110</v>
      </c>
      <c r="C24" s="39" t="s">
        <v>45</v>
      </c>
      <c r="D24" s="80">
        <v>0</v>
      </c>
      <c r="E24" s="80">
        <v>0</v>
      </c>
      <c r="F24" s="80">
        <v>7000</v>
      </c>
      <c r="G24" s="69">
        <v>0</v>
      </c>
      <c r="H24" s="89">
        <f t="shared" si="8"/>
        <v>7000</v>
      </c>
      <c r="I24" s="7">
        <v>0</v>
      </c>
      <c r="J24" s="7">
        <v>0</v>
      </c>
      <c r="K24" s="7">
        <v>0</v>
      </c>
      <c r="L24" s="7">
        <v>0</v>
      </c>
      <c r="M24" s="69">
        <v>0</v>
      </c>
      <c r="N24" s="69">
        <v>0</v>
      </c>
      <c r="O24" s="89">
        <f t="shared" si="6"/>
        <v>0</v>
      </c>
      <c r="P24" s="62">
        <v>0</v>
      </c>
      <c r="Q24" s="90">
        <f t="shared" si="9"/>
        <v>0</v>
      </c>
      <c r="R24" s="36">
        <f t="shared" si="7"/>
        <v>7000</v>
      </c>
      <c r="S24" s="13"/>
    </row>
    <row r="25" spans="1:19" ht="20.25" customHeight="1">
      <c r="A25" s="2">
        <v>4</v>
      </c>
      <c r="B25" s="2">
        <v>4120</v>
      </c>
      <c r="C25" s="39" t="s">
        <v>46</v>
      </c>
      <c r="D25" s="80">
        <v>0</v>
      </c>
      <c r="E25" s="80">
        <v>0</v>
      </c>
      <c r="F25" s="80">
        <v>1000</v>
      </c>
      <c r="G25" s="69">
        <v>0</v>
      </c>
      <c r="H25" s="89">
        <f t="shared" si="8"/>
        <v>1000</v>
      </c>
      <c r="I25" s="7">
        <v>0</v>
      </c>
      <c r="J25" s="7">
        <v>0</v>
      </c>
      <c r="K25" s="7">
        <v>0</v>
      </c>
      <c r="L25" s="7">
        <v>0</v>
      </c>
      <c r="M25" s="69">
        <v>0</v>
      </c>
      <c r="N25" s="69">
        <v>0</v>
      </c>
      <c r="O25" s="89">
        <f t="shared" si="6"/>
        <v>0</v>
      </c>
      <c r="P25" s="62">
        <v>0</v>
      </c>
      <c r="Q25" s="90">
        <f t="shared" si="9"/>
        <v>0</v>
      </c>
      <c r="R25" s="36">
        <f t="shared" si="7"/>
        <v>1000</v>
      </c>
      <c r="S25" s="13"/>
    </row>
    <row r="26" spans="1:19" ht="20.25" customHeight="1">
      <c r="A26" s="2">
        <v>5</v>
      </c>
      <c r="B26" s="2">
        <v>4140</v>
      </c>
      <c r="C26" s="39" t="s">
        <v>50</v>
      </c>
      <c r="D26" s="80">
        <v>0</v>
      </c>
      <c r="E26" s="80">
        <v>0</v>
      </c>
      <c r="F26" s="109">
        <v>0</v>
      </c>
      <c r="G26" s="69">
        <v>0</v>
      </c>
      <c r="H26" s="89">
        <f t="shared" si="8"/>
        <v>0</v>
      </c>
      <c r="I26" s="7">
        <v>0</v>
      </c>
      <c r="J26" s="7">
        <v>0</v>
      </c>
      <c r="K26" s="7">
        <v>0</v>
      </c>
      <c r="L26" s="7">
        <v>0</v>
      </c>
      <c r="M26" s="69">
        <v>0</v>
      </c>
      <c r="N26" s="69">
        <v>2615</v>
      </c>
      <c r="O26" s="89">
        <f t="shared" si="6"/>
        <v>2615</v>
      </c>
      <c r="P26" s="62">
        <v>0</v>
      </c>
      <c r="Q26" s="90">
        <f t="shared" si="9"/>
        <v>0</v>
      </c>
      <c r="R26" s="36">
        <f t="shared" si="7"/>
        <v>2615</v>
      </c>
      <c r="S26" s="13"/>
    </row>
    <row r="27" spans="1:19" ht="24.75" customHeight="1">
      <c r="A27" s="3">
        <v>6</v>
      </c>
      <c r="B27" s="3">
        <v>4170</v>
      </c>
      <c r="C27" s="37" t="s">
        <v>8</v>
      </c>
      <c r="D27" s="81">
        <v>2000</v>
      </c>
      <c r="E27" s="81">
        <v>0</v>
      </c>
      <c r="F27" s="81">
        <v>40000</v>
      </c>
      <c r="G27" s="71">
        <v>0</v>
      </c>
      <c r="H27" s="89">
        <f t="shared" si="8"/>
        <v>42000</v>
      </c>
      <c r="I27" s="8">
        <v>0</v>
      </c>
      <c r="J27" s="8">
        <v>0</v>
      </c>
      <c r="K27" s="8">
        <v>0</v>
      </c>
      <c r="L27" s="8">
        <v>0</v>
      </c>
      <c r="M27" s="71">
        <v>0</v>
      </c>
      <c r="N27" s="71">
        <v>0</v>
      </c>
      <c r="O27" s="89">
        <f t="shared" si="6"/>
        <v>0</v>
      </c>
      <c r="P27" s="64">
        <v>6000</v>
      </c>
      <c r="Q27" s="89">
        <f t="shared" si="9"/>
        <v>6000</v>
      </c>
      <c r="R27" s="36">
        <f t="shared" si="7"/>
        <v>48000</v>
      </c>
      <c r="S27" s="14"/>
    </row>
    <row r="28" spans="1:19" ht="25.5" customHeight="1">
      <c r="A28" s="9">
        <v>7</v>
      </c>
      <c r="B28" s="9">
        <v>4210</v>
      </c>
      <c r="C28" s="40" t="s">
        <v>48</v>
      </c>
      <c r="D28" s="82">
        <v>22925</v>
      </c>
      <c r="E28" s="82">
        <v>8850</v>
      </c>
      <c r="F28" s="82">
        <v>21000</v>
      </c>
      <c r="G28" s="70">
        <v>51144</v>
      </c>
      <c r="H28" s="89">
        <f t="shared" si="8"/>
        <v>103919</v>
      </c>
      <c r="I28" s="10">
        <v>10550</v>
      </c>
      <c r="J28" s="10">
        <v>15000</v>
      </c>
      <c r="K28" s="10">
        <v>14500</v>
      </c>
      <c r="L28" s="10">
        <v>10000</v>
      </c>
      <c r="M28" s="70">
        <v>12000</v>
      </c>
      <c r="N28" s="70">
        <v>17000</v>
      </c>
      <c r="O28" s="89">
        <f t="shared" si="6"/>
        <v>79050</v>
      </c>
      <c r="P28" s="63">
        <v>20300</v>
      </c>
      <c r="Q28" s="104">
        <f t="shared" si="9"/>
        <v>20300</v>
      </c>
      <c r="R28" s="46">
        <f t="shared" si="7"/>
        <v>203269</v>
      </c>
      <c r="S28" s="14"/>
    </row>
    <row r="29" spans="1:19" ht="20.25" customHeight="1">
      <c r="A29" s="3">
        <v>8</v>
      </c>
      <c r="B29" s="3">
        <v>4220</v>
      </c>
      <c r="C29" s="37" t="s">
        <v>9</v>
      </c>
      <c r="D29" s="81">
        <v>218938</v>
      </c>
      <c r="E29" s="81">
        <v>102900</v>
      </c>
      <c r="F29" s="81">
        <v>227500</v>
      </c>
      <c r="G29" s="71">
        <v>312000</v>
      </c>
      <c r="H29" s="89">
        <f t="shared" si="8"/>
        <v>861338</v>
      </c>
      <c r="I29" s="8">
        <v>120771</v>
      </c>
      <c r="J29" s="32">
        <v>129725</v>
      </c>
      <c r="K29" s="8">
        <v>120000</v>
      </c>
      <c r="L29" s="8">
        <v>102000</v>
      </c>
      <c r="M29" s="71">
        <v>114022</v>
      </c>
      <c r="N29" s="71">
        <v>115299</v>
      </c>
      <c r="O29" s="89">
        <f t="shared" si="6"/>
        <v>701817</v>
      </c>
      <c r="P29" s="64">
        <v>367200</v>
      </c>
      <c r="Q29" s="89">
        <f t="shared" si="9"/>
        <v>367200</v>
      </c>
      <c r="R29" s="36">
        <f t="shared" si="7"/>
        <v>1930355</v>
      </c>
      <c r="S29" s="14"/>
    </row>
    <row r="30" spans="1:19" ht="25.5" customHeight="1">
      <c r="A30" s="3">
        <v>9</v>
      </c>
      <c r="B30" s="3">
        <v>4240</v>
      </c>
      <c r="C30" s="37" t="s">
        <v>57</v>
      </c>
      <c r="D30" s="81">
        <v>3000</v>
      </c>
      <c r="E30" s="81">
        <v>0</v>
      </c>
      <c r="F30" s="81">
        <v>0</v>
      </c>
      <c r="G30" s="71">
        <v>4000</v>
      </c>
      <c r="H30" s="89">
        <f t="shared" si="8"/>
        <v>7000</v>
      </c>
      <c r="I30" s="8">
        <v>500</v>
      </c>
      <c r="J30" s="8">
        <v>1240</v>
      </c>
      <c r="K30" s="8">
        <v>2000</v>
      </c>
      <c r="L30" s="8">
        <v>2000</v>
      </c>
      <c r="M30" s="71">
        <v>2000</v>
      </c>
      <c r="N30" s="71">
        <v>2000</v>
      </c>
      <c r="O30" s="89">
        <f t="shared" si="6"/>
        <v>9740</v>
      </c>
      <c r="P30" s="62">
        <v>1700</v>
      </c>
      <c r="Q30" s="90">
        <f t="shared" si="9"/>
        <v>1700</v>
      </c>
      <c r="R30" s="36">
        <f t="shared" si="7"/>
        <v>18440</v>
      </c>
      <c r="S30" s="14"/>
    </row>
    <row r="31" spans="1:19" ht="20.25" customHeight="1">
      <c r="A31" s="3">
        <v>10</v>
      </c>
      <c r="B31" s="3">
        <v>4260</v>
      </c>
      <c r="C31" s="37" t="s">
        <v>10</v>
      </c>
      <c r="D31" s="81">
        <v>20000</v>
      </c>
      <c r="E31" s="81">
        <v>2000</v>
      </c>
      <c r="F31" s="81">
        <v>30000</v>
      </c>
      <c r="G31" s="71">
        <v>5000</v>
      </c>
      <c r="H31" s="89">
        <f t="shared" si="8"/>
        <v>57000</v>
      </c>
      <c r="I31" s="8">
        <v>16700</v>
      </c>
      <c r="J31" s="8">
        <v>25532</v>
      </c>
      <c r="K31" s="8">
        <v>15800</v>
      </c>
      <c r="L31" s="8">
        <v>24000</v>
      </c>
      <c r="M31" s="71">
        <v>21000</v>
      </c>
      <c r="N31" s="71">
        <v>18000</v>
      </c>
      <c r="O31" s="89">
        <f t="shared" si="6"/>
        <v>121032</v>
      </c>
      <c r="P31" s="62">
        <v>25000</v>
      </c>
      <c r="Q31" s="90">
        <f t="shared" si="9"/>
        <v>25000</v>
      </c>
      <c r="R31" s="36">
        <f t="shared" si="7"/>
        <v>203032</v>
      </c>
      <c r="S31" s="14"/>
    </row>
    <row r="32" spans="1:19" ht="20.25" customHeight="1">
      <c r="A32" s="3">
        <v>11</v>
      </c>
      <c r="B32" s="3">
        <v>4270</v>
      </c>
      <c r="C32" s="37" t="s">
        <v>11</v>
      </c>
      <c r="D32" s="81">
        <v>5000</v>
      </c>
      <c r="E32" s="81">
        <v>1000</v>
      </c>
      <c r="F32" s="81">
        <v>0</v>
      </c>
      <c r="G32" s="71">
        <v>8000</v>
      </c>
      <c r="H32" s="89">
        <f t="shared" si="8"/>
        <v>14000</v>
      </c>
      <c r="I32" s="8">
        <v>2900</v>
      </c>
      <c r="J32" s="8">
        <v>5880</v>
      </c>
      <c r="K32" s="8">
        <v>5100</v>
      </c>
      <c r="L32" s="8">
        <v>3000</v>
      </c>
      <c r="M32" s="71">
        <v>7000</v>
      </c>
      <c r="N32" s="71">
        <v>4000</v>
      </c>
      <c r="O32" s="89">
        <f t="shared" si="6"/>
        <v>27880</v>
      </c>
      <c r="P32" s="62">
        <v>5000</v>
      </c>
      <c r="Q32" s="90">
        <f t="shared" si="9"/>
        <v>5000</v>
      </c>
      <c r="R32" s="36">
        <f t="shared" si="7"/>
        <v>46880</v>
      </c>
      <c r="S32" s="14"/>
    </row>
    <row r="33" spans="1:19" ht="20.25" customHeight="1">
      <c r="A33" s="9">
        <v>12</v>
      </c>
      <c r="B33" s="9">
        <v>4280</v>
      </c>
      <c r="C33" s="40" t="s">
        <v>27</v>
      </c>
      <c r="D33" s="82">
        <v>0</v>
      </c>
      <c r="E33" s="82"/>
      <c r="F33" s="82">
        <v>0</v>
      </c>
      <c r="G33" s="70">
        <v>0</v>
      </c>
      <c r="H33" s="89">
        <f t="shared" si="8"/>
        <v>0</v>
      </c>
      <c r="I33" s="10">
        <v>1000</v>
      </c>
      <c r="J33" s="10">
        <v>500</v>
      </c>
      <c r="K33" s="10">
        <v>1000</v>
      </c>
      <c r="L33" s="10">
        <v>1000</v>
      </c>
      <c r="M33" s="70">
        <v>0</v>
      </c>
      <c r="N33" s="70">
        <v>800</v>
      </c>
      <c r="O33" s="89">
        <f t="shared" si="6"/>
        <v>4300</v>
      </c>
      <c r="P33" s="63">
        <v>0</v>
      </c>
      <c r="Q33" s="90">
        <f t="shared" si="9"/>
        <v>0</v>
      </c>
      <c r="R33" s="36">
        <f t="shared" si="7"/>
        <v>4300</v>
      </c>
      <c r="S33" s="15"/>
    </row>
    <row r="34" spans="1:19" ht="20.25" customHeight="1">
      <c r="A34" s="3">
        <v>13</v>
      </c>
      <c r="B34" s="3">
        <v>4300</v>
      </c>
      <c r="C34" s="37" t="s">
        <v>12</v>
      </c>
      <c r="D34" s="81">
        <v>14800</v>
      </c>
      <c r="E34" s="81">
        <v>1100</v>
      </c>
      <c r="F34" s="81">
        <v>7000</v>
      </c>
      <c r="G34" s="71">
        <v>8600</v>
      </c>
      <c r="H34" s="89">
        <f t="shared" si="8"/>
        <v>31500</v>
      </c>
      <c r="I34" s="8">
        <v>11000</v>
      </c>
      <c r="J34" s="8">
        <v>10370</v>
      </c>
      <c r="K34" s="8">
        <v>10000</v>
      </c>
      <c r="L34" s="8">
        <v>12000</v>
      </c>
      <c r="M34" s="71">
        <v>10248</v>
      </c>
      <c r="N34" s="71">
        <v>6000</v>
      </c>
      <c r="O34" s="89">
        <f t="shared" si="6"/>
        <v>59618</v>
      </c>
      <c r="P34" s="64">
        <v>1930</v>
      </c>
      <c r="Q34" s="90">
        <f t="shared" si="9"/>
        <v>1930</v>
      </c>
      <c r="R34" s="36">
        <f t="shared" si="7"/>
        <v>93048</v>
      </c>
      <c r="S34" s="14"/>
    </row>
    <row r="35" spans="1:19" ht="25.5" customHeight="1">
      <c r="A35" s="3">
        <v>14</v>
      </c>
      <c r="B35" s="3">
        <v>4360</v>
      </c>
      <c r="C35" s="37" t="s">
        <v>53</v>
      </c>
      <c r="D35" s="81">
        <v>6000</v>
      </c>
      <c r="E35" s="81">
        <v>0</v>
      </c>
      <c r="F35" s="81">
        <v>500</v>
      </c>
      <c r="G35" s="71">
        <v>0</v>
      </c>
      <c r="H35" s="89">
        <f t="shared" si="8"/>
        <v>6500</v>
      </c>
      <c r="I35" s="8">
        <v>1800</v>
      </c>
      <c r="J35" s="8">
        <v>2400</v>
      </c>
      <c r="K35" s="8">
        <v>2000</v>
      </c>
      <c r="L35" s="8">
        <v>2000</v>
      </c>
      <c r="M35" s="71">
        <v>0</v>
      </c>
      <c r="N35" s="71">
        <v>1680</v>
      </c>
      <c r="O35" s="89">
        <f t="shared" si="6"/>
        <v>9880</v>
      </c>
      <c r="P35" s="62">
        <v>0</v>
      </c>
      <c r="Q35" s="90">
        <f t="shared" si="9"/>
        <v>0</v>
      </c>
      <c r="R35" s="36">
        <f t="shared" si="7"/>
        <v>16380</v>
      </c>
      <c r="S35" s="14"/>
    </row>
    <row r="36" spans="1:19" ht="20.25" customHeight="1">
      <c r="A36" s="3">
        <v>15</v>
      </c>
      <c r="B36" s="3">
        <v>4410</v>
      </c>
      <c r="C36" s="37" t="s">
        <v>16</v>
      </c>
      <c r="D36" s="81">
        <v>2000</v>
      </c>
      <c r="E36" s="81">
        <v>0</v>
      </c>
      <c r="F36" s="81">
        <v>0</v>
      </c>
      <c r="G36" s="71">
        <v>1000</v>
      </c>
      <c r="H36" s="89">
        <f t="shared" si="8"/>
        <v>3000</v>
      </c>
      <c r="I36" s="8">
        <v>80</v>
      </c>
      <c r="J36" s="8">
        <v>100</v>
      </c>
      <c r="K36" s="8">
        <v>300</v>
      </c>
      <c r="L36" s="8">
        <v>500</v>
      </c>
      <c r="M36" s="71">
        <v>0</v>
      </c>
      <c r="N36" s="71">
        <v>357</v>
      </c>
      <c r="O36" s="89">
        <f t="shared" si="6"/>
        <v>1337</v>
      </c>
      <c r="P36" s="62">
        <v>0</v>
      </c>
      <c r="Q36" s="90">
        <f t="shared" si="9"/>
        <v>0</v>
      </c>
      <c r="R36" s="36">
        <f t="shared" si="7"/>
        <v>4337</v>
      </c>
      <c r="S36" s="14"/>
    </row>
    <row r="37" spans="1:19" ht="20.25" customHeight="1">
      <c r="A37" s="3">
        <v>16</v>
      </c>
      <c r="B37" s="3">
        <v>4430</v>
      </c>
      <c r="C37" s="37" t="s">
        <v>15</v>
      </c>
      <c r="D37" s="81">
        <v>0</v>
      </c>
      <c r="E37" s="81">
        <v>0</v>
      </c>
      <c r="F37" s="81">
        <v>500</v>
      </c>
      <c r="G37" s="71">
        <v>2300</v>
      </c>
      <c r="H37" s="89">
        <f t="shared" si="8"/>
        <v>2800</v>
      </c>
      <c r="I37" s="8">
        <v>0</v>
      </c>
      <c r="J37" s="8">
        <v>1000</v>
      </c>
      <c r="K37" s="8">
        <v>1000</v>
      </c>
      <c r="L37" s="8">
        <v>1000</v>
      </c>
      <c r="M37" s="71">
        <v>0</v>
      </c>
      <c r="N37" s="71">
        <v>1000</v>
      </c>
      <c r="O37" s="89">
        <f t="shared" si="6"/>
        <v>4000</v>
      </c>
      <c r="P37" s="62">
        <v>0</v>
      </c>
      <c r="Q37" s="90">
        <f t="shared" si="9"/>
        <v>0</v>
      </c>
      <c r="R37" s="36">
        <f t="shared" si="7"/>
        <v>6800</v>
      </c>
      <c r="S37" s="14"/>
    </row>
    <row r="38" spans="1:19" ht="20.25" customHeight="1">
      <c r="A38" s="3">
        <v>17</v>
      </c>
      <c r="B38" s="3">
        <v>4480</v>
      </c>
      <c r="C38" s="37" t="s">
        <v>14</v>
      </c>
      <c r="D38" s="81">
        <v>200</v>
      </c>
      <c r="E38" s="81">
        <v>200</v>
      </c>
      <c r="F38" s="81">
        <v>500</v>
      </c>
      <c r="G38" s="71">
        <v>1100</v>
      </c>
      <c r="H38" s="89">
        <f t="shared" si="8"/>
        <v>2000</v>
      </c>
      <c r="I38" s="8">
        <v>0</v>
      </c>
      <c r="J38" s="8">
        <v>0</v>
      </c>
      <c r="K38" s="8">
        <v>0</v>
      </c>
      <c r="L38" s="8">
        <v>0</v>
      </c>
      <c r="M38" s="71">
        <v>0</v>
      </c>
      <c r="N38" s="71">
        <v>0</v>
      </c>
      <c r="O38" s="89">
        <f t="shared" si="6"/>
        <v>0</v>
      </c>
      <c r="P38" s="62">
        <v>1000</v>
      </c>
      <c r="Q38" s="90">
        <f t="shared" si="9"/>
        <v>1000</v>
      </c>
      <c r="R38" s="36">
        <f t="shared" si="7"/>
        <v>3000</v>
      </c>
      <c r="S38" s="14"/>
    </row>
    <row r="39" spans="1:19" ht="25.5" customHeight="1">
      <c r="A39" s="3">
        <v>18</v>
      </c>
      <c r="B39" s="3">
        <v>4510</v>
      </c>
      <c r="C39" s="37" t="s">
        <v>42</v>
      </c>
      <c r="D39" s="81">
        <v>0</v>
      </c>
      <c r="E39" s="81">
        <v>0</v>
      </c>
      <c r="F39" s="81">
        <v>0</v>
      </c>
      <c r="G39" s="71">
        <v>400</v>
      </c>
      <c r="H39" s="89">
        <f t="shared" si="8"/>
        <v>400</v>
      </c>
      <c r="I39" s="8">
        <v>120</v>
      </c>
      <c r="J39" s="8">
        <v>0</v>
      </c>
      <c r="K39" s="8">
        <v>0</v>
      </c>
      <c r="L39" s="8">
        <v>0</v>
      </c>
      <c r="M39" s="71">
        <v>0</v>
      </c>
      <c r="N39" s="71">
        <v>0</v>
      </c>
      <c r="O39" s="89">
        <f t="shared" si="6"/>
        <v>120</v>
      </c>
      <c r="P39" s="62">
        <v>0</v>
      </c>
      <c r="Q39" s="90">
        <f t="shared" si="9"/>
        <v>0</v>
      </c>
      <c r="R39" s="36">
        <f t="shared" si="7"/>
        <v>520</v>
      </c>
      <c r="S39" s="14"/>
    </row>
    <row r="40" spans="1:19" ht="37.5" customHeight="1">
      <c r="A40" s="3">
        <v>19</v>
      </c>
      <c r="B40" s="3">
        <v>4520</v>
      </c>
      <c r="C40" s="37" t="s">
        <v>47</v>
      </c>
      <c r="D40" s="81">
        <v>7443</v>
      </c>
      <c r="E40" s="81">
        <v>0</v>
      </c>
      <c r="F40" s="81">
        <v>0</v>
      </c>
      <c r="G40" s="71">
        <v>0</v>
      </c>
      <c r="H40" s="89">
        <f t="shared" si="8"/>
        <v>7443</v>
      </c>
      <c r="I40" s="8">
        <v>2200</v>
      </c>
      <c r="J40" s="8">
        <v>3408</v>
      </c>
      <c r="K40" s="32">
        <v>1800</v>
      </c>
      <c r="L40" s="32">
        <v>1020</v>
      </c>
      <c r="M40" s="71">
        <v>0</v>
      </c>
      <c r="N40" s="71">
        <v>1968</v>
      </c>
      <c r="O40" s="89">
        <f t="shared" si="6"/>
        <v>10396</v>
      </c>
      <c r="P40" s="62">
        <v>0</v>
      </c>
      <c r="Q40" s="90">
        <f t="shared" si="9"/>
        <v>0</v>
      </c>
      <c r="R40" s="36">
        <f t="shared" si="7"/>
        <v>17839</v>
      </c>
      <c r="S40" s="14"/>
    </row>
    <row r="41" spans="1:19" ht="28.5" customHeight="1">
      <c r="A41" s="9">
        <v>20</v>
      </c>
      <c r="B41" s="9">
        <v>4530</v>
      </c>
      <c r="C41" s="40" t="s">
        <v>66</v>
      </c>
      <c r="D41" s="82">
        <v>0</v>
      </c>
      <c r="E41" s="82">
        <v>0</v>
      </c>
      <c r="F41" s="82">
        <v>5000</v>
      </c>
      <c r="G41" s="70">
        <v>0</v>
      </c>
      <c r="H41" s="89">
        <f t="shared" si="8"/>
        <v>5000</v>
      </c>
      <c r="I41" s="10">
        <v>0</v>
      </c>
      <c r="J41" s="10">
        <v>0</v>
      </c>
      <c r="K41" s="31">
        <v>0</v>
      </c>
      <c r="L41" s="31">
        <v>0</v>
      </c>
      <c r="M41" s="70">
        <v>0</v>
      </c>
      <c r="N41" s="70">
        <v>0</v>
      </c>
      <c r="O41" s="89">
        <f t="shared" si="6"/>
        <v>0</v>
      </c>
      <c r="P41" s="106">
        <v>0</v>
      </c>
      <c r="Q41" s="90">
        <f t="shared" si="9"/>
        <v>0</v>
      </c>
      <c r="R41" s="36">
        <f t="shared" si="7"/>
        <v>5000</v>
      </c>
      <c r="S41" s="14"/>
    </row>
    <row r="42" spans="1:19" ht="28.5" customHeight="1">
      <c r="A42" s="9">
        <v>21</v>
      </c>
      <c r="B42" s="9">
        <v>4600</v>
      </c>
      <c r="C42" s="40" t="s">
        <v>65</v>
      </c>
      <c r="D42" s="82">
        <v>0</v>
      </c>
      <c r="E42" s="82">
        <v>0</v>
      </c>
      <c r="F42" s="82">
        <v>0</v>
      </c>
      <c r="G42" s="70">
        <v>0</v>
      </c>
      <c r="H42" s="89">
        <f t="shared" si="8"/>
        <v>0</v>
      </c>
      <c r="I42" s="10">
        <v>0</v>
      </c>
      <c r="J42" s="10">
        <v>342</v>
      </c>
      <c r="K42" s="31">
        <v>0</v>
      </c>
      <c r="L42" s="31">
        <v>0</v>
      </c>
      <c r="M42" s="70">
        <v>0</v>
      </c>
      <c r="N42" s="70">
        <v>0</v>
      </c>
      <c r="O42" s="89">
        <f t="shared" si="6"/>
        <v>342</v>
      </c>
      <c r="P42" s="87">
        <v>0</v>
      </c>
      <c r="Q42" s="90">
        <f>SUM(P42:P42)</f>
        <v>0</v>
      </c>
      <c r="R42" s="36">
        <f t="shared" si="7"/>
        <v>342</v>
      </c>
      <c r="S42" s="14"/>
    </row>
    <row r="43" spans="1:19" ht="35.25" customHeight="1">
      <c r="A43" s="41">
        <v>22</v>
      </c>
      <c r="B43" s="41">
        <v>4700</v>
      </c>
      <c r="C43" s="42" t="s">
        <v>17</v>
      </c>
      <c r="D43" s="86">
        <v>4000</v>
      </c>
      <c r="E43" s="86">
        <v>0</v>
      </c>
      <c r="F43" s="86">
        <v>0</v>
      </c>
      <c r="G43" s="72">
        <v>0</v>
      </c>
      <c r="H43" s="102">
        <f t="shared" si="8"/>
        <v>4000</v>
      </c>
      <c r="I43" s="43">
        <v>1000</v>
      </c>
      <c r="J43" s="43">
        <v>2000</v>
      </c>
      <c r="K43" s="43">
        <v>500</v>
      </c>
      <c r="L43" s="43">
        <v>500</v>
      </c>
      <c r="M43" s="72">
        <v>3000</v>
      </c>
      <c r="N43" s="72">
        <v>1000</v>
      </c>
      <c r="O43" s="102">
        <f t="shared" si="6"/>
        <v>8000</v>
      </c>
      <c r="P43" s="65">
        <v>0</v>
      </c>
      <c r="Q43" s="105">
        <f>SUM(P43:P43)</f>
        <v>0</v>
      </c>
      <c r="R43" s="44">
        <f t="shared" si="7"/>
        <v>12000</v>
      </c>
      <c r="S43" s="14"/>
    </row>
  </sheetData>
  <sheetProtection/>
  <mergeCells count="19">
    <mergeCell ref="A10:S10"/>
    <mergeCell ref="A20:S20"/>
    <mergeCell ref="S7:S8"/>
    <mergeCell ref="A5:A8"/>
    <mergeCell ref="P6:Q6"/>
    <mergeCell ref="B5:C6"/>
    <mergeCell ref="D7:H7"/>
    <mergeCell ref="D6:H6"/>
    <mergeCell ref="P7:Q7"/>
    <mergeCell ref="B21:C21"/>
    <mergeCell ref="C7:C8"/>
    <mergeCell ref="I7:O7"/>
    <mergeCell ref="B11:C11"/>
    <mergeCell ref="A1:S1"/>
    <mergeCell ref="A3:S3"/>
    <mergeCell ref="G5:R5"/>
    <mergeCell ref="I6:O6"/>
    <mergeCell ref="R6:R8"/>
    <mergeCell ref="B7:B8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landscape" paperSize="9" scale="7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Łuków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Kluziak</dc:creator>
  <cp:keywords/>
  <dc:description/>
  <cp:lastModifiedBy>Radek</cp:lastModifiedBy>
  <cp:lastPrinted>2017-11-14T11:15:46Z</cp:lastPrinted>
  <dcterms:created xsi:type="dcterms:W3CDTF">2008-10-07T11:44:56Z</dcterms:created>
  <dcterms:modified xsi:type="dcterms:W3CDTF">2017-11-16T10:14:41Z</dcterms:modified>
  <cp:category/>
  <cp:version/>
  <cp:contentType/>
  <cp:contentStatus/>
</cp:coreProperties>
</file>