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'Arkusz1'!$10:$10</definedName>
  </definedNames>
  <calcPr fullCalcOnLoad="1"/>
</workbook>
</file>

<file path=xl/sharedStrings.xml><?xml version="1.0" encoding="utf-8"?>
<sst xmlns="http://schemas.openxmlformats.org/spreadsheetml/2006/main" count="67" uniqueCount="55">
  <si>
    <t xml:space="preserve">Celowa </t>
  </si>
  <si>
    <t>Podmiotowa</t>
  </si>
  <si>
    <t>Niepubliczne Przedszkole Sióstr Nazaretanek im. Jana Pawła II</t>
  </si>
  <si>
    <t>Niepubliczne Przedszkole "Jaś i Małgosia"</t>
  </si>
  <si>
    <t>Niepubliczne Przedszkole Artystyczne KOALA</t>
  </si>
  <si>
    <t>Rozdział</t>
  </si>
  <si>
    <t>Domy i ośrodki kultury</t>
  </si>
  <si>
    <t>Biblioteki - własne</t>
  </si>
  <si>
    <t xml:space="preserve">W zakresie ochrony i promocji zdrowia, a także przeciwdziałania patologiom społecznym </t>
  </si>
  <si>
    <t>I.</t>
  </si>
  <si>
    <t>II.</t>
  </si>
  <si>
    <t xml:space="preserve">PRZEDSZKOLA NIEPUBLICZNE </t>
  </si>
  <si>
    <t>III.</t>
  </si>
  <si>
    <t>Niepubliczne Przedszkole Integracyjne</t>
  </si>
  <si>
    <t>Przewodniczący Rady</t>
  </si>
  <si>
    <t>Miejska Biblioteka Publiczna</t>
  </si>
  <si>
    <t>Łukowski Ośrodek Kultury</t>
  </si>
  <si>
    <t>Przedmiotowa</t>
  </si>
  <si>
    <t>Konserwacja oświetlenia ulicznego na terenie miasta Łuków</t>
  </si>
  <si>
    <t>IV.</t>
  </si>
  <si>
    <t>Biblioteki - porozumienia</t>
  </si>
  <si>
    <t xml:space="preserve"> A. Dla jednostek sektora finansów publicznych </t>
  </si>
  <si>
    <t xml:space="preserve"> B. Dla jednostek spoza sektora finansów publicznych</t>
  </si>
  <si>
    <t>ZADANIA ZWIĄZANE Z USTAWĄ O DZIAŁALNOŚCI POŻYTKU PUBLICZNEGO I O WOLONTARIACIE</t>
  </si>
  <si>
    <t>OGÓŁEM  DOTACJE</t>
  </si>
  <si>
    <t>Lp.</t>
  </si>
  <si>
    <t>Podmiot dotowany / zadanie dotowane</t>
  </si>
  <si>
    <t>Zakład Gospodarki Lokalowej -                                        samorządowy zakład budżetowy</t>
  </si>
  <si>
    <t>Powiat Łukowski</t>
  </si>
  <si>
    <t>Realizacja projektu "Wyrównujemy sz@nse. Przeciwdziałanie wykluczeniu cyfrowemu na terenie Powiatu Łukowskiego"</t>
  </si>
  <si>
    <t>Rady Miasta Łuków</t>
  </si>
  <si>
    <t>Niepubliczne Przedszkole Muzyczne "Wesoła Nutka"</t>
  </si>
  <si>
    <t>Niepubliczne Przedszkole Integracyjne Zgromadzenia Sióstr Miłosierdzia św. Wincentego a Paulo</t>
  </si>
  <si>
    <t>Niepubliczne Przedszkole Mały Odkrywca</t>
  </si>
  <si>
    <t>Krzysztof Jodełko</t>
  </si>
  <si>
    <t>Pomoc finansowa dla Powiatu Łukowskiego - trzeci etap budowy małej obwodnicy Łukowa</t>
  </si>
  <si>
    <t>W zakresie kultury, sztuki, ochrony dóbr kultury i dziedzictwa narodowego</t>
  </si>
  <si>
    <t>W zakresie wspierania i upowszechniania kultury fizycznej                                  i sportu</t>
  </si>
  <si>
    <t>ZMIANY</t>
  </si>
  <si>
    <t>Plan po zmianie</t>
  </si>
  <si>
    <t>zwiększ. /+/</t>
  </si>
  <si>
    <t>zmniejsz. /-/</t>
  </si>
  <si>
    <t>Plan przed zmianą</t>
  </si>
  <si>
    <t>W zakresie turystyki i krajoznastwa oraz wypoczynku dzieci i młodzieży</t>
  </si>
  <si>
    <t>Niepubliczne Przedszkole Językowe "Bajkowy Raj"  z Oddziałem Integracyjnym</t>
  </si>
  <si>
    <t>Niepubliczne Przedszkole Językowe "Bajkowy Raj" z Oddziałem Integracyjnym</t>
  </si>
  <si>
    <t>Załącznik Nr 3</t>
  </si>
  <si>
    <t>Szkoła Podstawowa z Oddziałami Przysposabiającymi do Pracy</t>
  </si>
  <si>
    <t>Miasto Biała Podlaska</t>
  </si>
  <si>
    <t>V.</t>
  </si>
  <si>
    <t>Wykaz dotacji z budżetu miasta na 2018 rok</t>
  </si>
  <si>
    <t>Udzielenie schronienia  osobom bezdomnym zgodnie z ustawą o pomocy społecznej w Noclegowni Białej Podlaskiej</t>
  </si>
  <si>
    <t>SZKOŁY NIEPUBLICZNE</t>
  </si>
  <si>
    <t>do Uchwały Nr XLVII/338/2018</t>
  </si>
  <si>
    <t>z dnia 17 stycznia 2018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</si>
</sst>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5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b/>
      <sz val="14"/>
      <name val="Times New Roman"/>
      <family val="1"/>
    </font>
    <font>
      <i/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7.5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8" fillId="32" borderId="13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8" fillId="32" borderId="13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32" borderId="16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8" fillId="32" borderId="13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19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3" fontId="51" fillId="0" borderId="12" xfId="0" applyNumberFormat="1" applyFont="1" applyBorder="1" applyAlignment="1">
      <alignment vertical="center"/>
    </xf>
    <xf numFmtId="3" fontId="52" fillId="32" borderId="13" xfId="0" applyNumberFormat="1" applyFont="1" applyFill="1" applyBorder="1" applyAlignment="1">
      <alignment vertical="center"/>
    </xf>
    <xf numFmtId="3" fontId="51" fillId="0" borderId="11" xfId="0" applyNumberFormat="1" applyFont="1" applyBorder="1" applyAlignment="1">
      <alignment vertical="center"/>
    </xf>
    <xf numFmtId="3" fontId="52" fillId="32" borderId="16" xfId="0" applyNumberFormat="1" applyFont="1" applyFill="1" applyBorder="1" applyAlignment="1">
      <alignment vertical="center" wrapText="1"/>
    </xf>
    <xf numFmtId="0" fontId="52" fillId="32" borderId="13" xfId="0" applyFont="1" applyFill="1" applyBorder="1" applyAlignment="1">
      <alignment vertical="center"/>
    </xf>
    <xf numFmtId="0" fontId="51" fillId="0" borderId="11" xfId="0" applyFont="1" applyBorder="1" applyAlignment="1">
      <alignment vertical="center"/>
    </xf>
    <xf numFmtId="3" fontId="51" fillId="0" borderId="17" xfId="0" applyNumberFormat="1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32" borderId="13" xfId="0" applyFont="1" applyFill="1" applyBorder="1" applyAlignment="1">
      <alignment vertical="center"/>
    </xf>
    <xf numFmtId="3" fontId="8" fillId="32" borderId="13" xfId="0" applyNumberFormat="1" applyFont="1" applyFill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8" fillId="32" borderId="16" xfId="0" applyNumberFormat="1" applyFont="1" applyFill="1" applyBorder="1" applyAlignment="1">
      <alignment vertical="center" wrapText="1"/>
    </xf>
    <xf numFmtId="3" fontId="7" fillId="0" borderId="12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3" fontId="51" fillId="0" borderId="22" xfId="0" applyNumberFormat="1" applyFont="1" applyBorder="1" applyAlignment="1">
      <alignment vertical="center"/>
    </xf>
    <xf numFmtId="0" fontId="10" fillId="33" borderId="23" xfId="0" applyFont="1" applyFill="1" applyBorder="1" applyAlignment="1">
      <alignment horizontal="left" vertical="center"/>
    </xf>
    <xf numFmtId="0" fontId="10" fillId="33" borderId="24" xfId="0" applyFont="1" applyFill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3" fontId="9" fillId="32" borderId="28" xfId="0" applyNumberFormat="1" applyFont="1" applyFill="1" applyBorder="1" applyAlignment="1">
      <alignment horizontal="right" vertical="center"/>
    </xf>
    <xf numFmtId="3" fontId="8" fillId="32" borderId="29" xfId="0" applyNumberFormat="1" applyFont="1" applyFill="1" applyBorder="1" applyAlignment="1">
      <alignment vertical="center"/>
    </xf>
    <xf numFmtId="3" fontId="8" fillId="32" borderId="30" xfId="0" applyNumberFormat="1" applyFont="1" applyFill="1" applyBorder="1" applyAlignment="1">
      <alignment vertical="center"/>
    </xf>
    <xf numFmtId="3" fontId="7" fillId="0" borderId="31" xfId="0" applyNumberFormat="1" applyFont="1" applyBorder="1" applyAlignment="1">
      <alignment horizontal="right" vertical="center"/>
    </xf>
    <xf numFmtId="3" fontId="7" fillId="0" borderId="32" xfId="0" applyNumberFormat="1" applyFont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9" fillId="32" borderId="31" xfId="0" applyNumberFormat="1" applyFont="1" applyFill="1" applyBorder="1" applyAlignment="1">
      <alignment vertical="center"/>
    </xf>
    <xf numFmtId="3" fontId="8" fillId="32" borderId="32" xfId="0" applyNumberFormat="1" applyFont="1" applyFill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3" fontId="9" fillId="34" borderId="31" xfId="0" applyNumberFormat="1" applyFont="1" applyFill="1" applyBorder="1" applyAlignment="1">
      <alignment vertical="center"/>
    </xf>
    <xf numFmtId="3" fontId="9" fillId="34" borderId="32" xfId="0" applyNumberFormat="1" applyFont="1" applyFill="1" applyBorder="1" applyAlignment="1">
      <alignment vertical="center"/>
    </xf>
    <xf numFmtId="3" fontId="8" fillId="34" borderId="13" xfId="0" applyNumberFormat="1" applyFont="1" applyFill="1" applyBorder="1" applyAlignment="1">
      <alignment vertical="center"/>
    </xf>
    <xf numFmtId="3" fontId="7" fillId="0" borderId="36" xfId="0" applyNumberFormat="1" applyFont="1" applyBorder="1" applyAlignment="1">
      <alignment vertical="center"/>
    </xf>
    <xf numFmtId="0" fontId="7" fillId="0" borderId="14" xfId="0" applyFont="1" applyBorder="1" applyAlignment="1">
      <alignment/>
    </xf>
    <xf numFmtId="3" fontId="7" fillId="0" borderId="37" xfId="0" applyNumberFormat="1" applyFont="1" applyBorder="1" applyAlignment="1">
      <alignment vertical="center"/>
    </xf>
    <xf numFmtId="3" fontId="7" fillId="0" borderId="38" xfId="0" applyNumberFormat="1" applyFont="1" applyBorder="1" applyAlignment="1">
      <alignment vertical="center"/>
    </xf>
    <xf numFmtId="3" fontId="7" fillId="0" borderId="39" xfId="0" applyNumberFormat="1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3" fontId="8" fillId="32" borderId="16" xfId="0" applyNumberFormat="1" applyFont="1" applyFill="1" applyBorder="1" applyAlignment="1">
      <alignment vertical="center"/>
    </xf>
    <xf numFmtId="3" fontId="8" fillId="34" borderId="16" xfId="0" applyNumberFormat="1" applyFont="1" applyFill="1" applyBorder="1" applyAlignment="1">
      <alignment vertical="center"/>
    </xf>
    <xf numFmtId="3" fontId="7" fillId="34" borderId="20" xfId="0" applyNumberFormat="1" applyFont="1" applyFill="1" applyBorder="1" applyAlignment="1">
      <alignment vertical="center"/>
    </xf>
    <xf numFmtId="3" fontId="8" fillId="34" borderId="20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/>
    </xf>
    <xf numFmtId="3" fontId="7" fillId="0" borderId="41" xfId="0" applyNumberFormat="1" applyFont="1" applyFill="1" applyBorder="1" applyAlignment="1">
      <alignment vertical="center" wrapText="1"/>
    </xf>
    <xf numFmtId="3" fontId="7" fillId="34" borderId="16" xfId="0" applyNumberFormat="1" applyFont="1" applyFill="1" applyBorder="1" applyAlignment="1">
      <alignment vertical="center"/>
    </xf>
    <xf numFmtId="3" fontId="7" fillId="34" borderId="13" xfId="0" applyNumberFormat="1" applyFont="1" applyFill="1" applyBorder="1" applyAlignment="1">
      <alignment vertical="center"/>
    </xf>
    <xf numFmtId="0" fontId="7" fillId="0" borderId="15" xfId="0" applyFont="1" applyBorder="1" applyAlignment="1">
      <alignment/>
    </xf>
    <xf numFmtId="0" fontId="7" fillId="34" borderId="13" xfId="0" applyFont="1" applyFill="1" applyBorder="1" applyAlignment="1">
      <alignment/>
    </xf>
    <xf numFmtId="0" fontId="14" fillId="0" borderId="0" xfId="0" applyFont="1" applyAlignment="1">
      <alignment/>
    </xf>
    <xf numFmtId="4" fontId="7" fillId="0" borderId="42" xfId="0" applyNumberFormat="1" applyFont="1" applyBorder="1" applyAlignment="1">
      <alignment vertical="center"/>
    </xf>
    <xf numFmtId="4" fontId="7" fillId="0" borderId="43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4" fontId="7" fillId="0" borderId="15" xfId="0" applyNumberFormat="1" applyFont="1" applyBorder="1" applyAlignment="1">
      <alignment vertical="center"/>
    </xf>
    <xf numFmtId="4" fontId="7" fillId="0" borderId="14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4" fontId="8" fillId="34" borderId="32" xfId="0" applyNumberFormat="1" applyFont="1" applyFill="1" applyBorder="1" applyAlignment="1">
      <alignment vertical="center"/>
    </xf>
    <xf numFmtId="4" fontId="8" fillId="34" borderId="13" xfId="0" applyNumberFormat="1" applyFont="1" applyFill="1" applyBorder="1" applyAlignment="1">
      <alignment vertical="center"/>
    </xf>
    <xf numFmtId="0" fontId="52" fillId="35" borderId="44" xfId="0" applyFont="1" applyFill="1" applyBorder="1" applyAlignment="1">
      <alignment horizontal="center" vertical="center"/>
    </xf>
    <xf numFmtId="4" fontId="8" fillId="25" borderId="44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4" fontId="8" fillId="25" borderId="45" xfId="0" applyNumberFormat="1" applyFont="1" applyFill="1" applyBorder="1" applyAlignment="1">
      <alignment horizontal="center" vertical="center"/>
    </xf>
    <xf numFmtId="3" fontId="51" fillId="0" borderId="15" xfId="0" applyNumberFormat="1" applyFont="1" applyBorder="1" applyAlignment="1">
      <alignment vertical="center"/>
    </xf>
    <xf numFmtId="3" fontId="7" fillId="0" borderId="46" xfId="0" applyNumberFormat="1" applyFont="1" applyFill="1" applyBorder="1" applyAlignment="1">
      <alignment vertical="center"/>
    </xf>
    <xf numFmtId="4" fontId="8" fillId="34" borderId="47" xfId="0" applyNumberFormat="1" applyFont="1" applyFill="1" applyBorder="1" applyAlignment="1">
      <alignment vertical="center"/>
    </xf>
    <xf numFmtId="4" fontId="7" fillId="0" borderId="17" xfId="0" applyNumberFormat="1" applyFont="1" applyBorder="1" applyAlignment="1">
      <alignment vertical="center"/>
    </xf>
    <xf numFmtId="4" fontId="8" fillId="25" borderId="44" xfId="0" applyNumberFormat="1" applyFont="1" applyFill="1" applyBorder="1" applyAlignment="1">
      <alignment horizontal="center" vertical="center"/>
    </xf>
    <xf numFmtId="4" fontId="8" fillId="25" borderId="48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vertical="center"/>
    </xf>
    <xf numFmtId="0" fontId="7" fillId="0" borderId="12" xfId="0" applyFont="1" applyBorder="1" applyAlignment="1">
      <alignment horizontal="left" vertical="center" wrapText="1"/>
    </xf>
    <xf numFmtId="3" fontId="51" fillId="0" borderId="49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vertical="center"/>
    </xf>
    <xf numFmtId="4" fontId="7" fillId="0" borderId="50" xfId="0" applyNumberFormat="1" applyFont="1" applyBorder="1" applyAlignment="1">
      <alignment vertical="center"/>
    </xf>
    <xf numFmtId="4" fontId="7" fillId="0" borderId="51" xfId="0" applyNumberFormat="1" applyFont="1" applyBorder="1" applyAlignment="1">
      <alignment vertical="center"/>
    </xf>
    <xf numFmtId="4" fontId="7" fillId="0" borderId="52" xfId="0" applyNumberFormat="1" applyFont="1" applyBorder="1" applyAlignment="1">
      <alignment vertical="center"/>
    </xf>
    <xf numFmtId="4" fontId="8" fillId="25" borderId="53" xfId="0" applyNumberFormat="1" applyFont="1" applyFill="1" applyBorder="1" applyAlignment="1">
      <alignment horizontal="right" vertical="center"/>
    </xf>
    <xf numFmtId="4" fontId="8" fillId="34" borderId="16" xfId="0" applyNumberFormat="1" applyFont="1" applyFill="1" applyBorder="1" applyAlignment="1">
      <alignment vertical="center"/>
    </xf>
    <xf numFmtId="0" fontId="8" fillId="32" borderId="30" xfId="0" applyFont="1" applyFill="1" applyBorder="1" applyAlignment="1">
      <alignment horizontal="center" vertical="center"/>
    </xf>
    <xf numFmtId="0" fontId="8" fillId="32" borderId="30" xfId="0" applyFont="1" applyFill="1" applyBorder="1" applyAlignment="1">
      <alignment vertical="center" wrapText="1"/>
    </xf>
    <xf numFmtId="3" fontId="52" fillId="34" borderId="30" xfId="0" applyNumberFormat="1" applyFont="1" applyFill="1" applyBorder="1" applyAlignment="1">
      <alignment vertical="center"/>
    </xf>
    <xf numFmtId="3" fontId="8" fillId="34" borderId="54" xfId="0" applyNumberFormat="1" applyFont="1" applyFill="1" applyBorder="1" applyAlignment="1">
      <alignment vertical="center"/>
    </xf>
    <xf numFmtId="3" fontId="7" fillId="34" borderId="43" xfId="0" applyNumberFormat="1" applyFont="1" applyFill="1" applyBorder="1" applyAlignment="1">
      <alignment vertical="center"/>
    </xf>
    <xf numFmtId="0" fontId="7" fillId="0" borderId="55" xfId="0" applyFont="1" applyBorder="1" applyAlignment="1">
      <alignment vertical="center"/>
    </xf>
    <xf numFmtId="3" fontId="51" fillId="0" borderId="46" xfId="0" applyNumberFormat="1" applyFont="1" applyBorder="1" applyAlignment="1">
      <alignment vertical="center"/>
    </xf>
    <xf numFmtId="3" fontId="7" fillId="0" borderId="46" xfId="0" applyNumberFormat="1" applyFont="1" applyBorder="1" applyAlignment="1">
      <alignment vertical="center"/>
    </xf>
    <xf numFmtId="4" fontId="7" fillId="0" borderId="56" xfId="0" applyNumberFormat="1" applyFont="1" applyBorder="1" applyAlignment="1">
      <alignment vertical="center"/>
    </xf>
    <xf numFmtId="4" fontId="8" fillId="32" borderId="31" xfId="0" applyNumberFormat="1" applyFont="1" applyFill="1" applyBorder="1" applyAlignment="1">
      <alignment vertical="center"/>
    </xf>
    <xf numFmtId="4" fontId="2" fillId="0" borderId="50" xfId="0" applyNumberFormat="1" applyFont="1" applyFill="1" applyBorder="1" applyAlignment="1">
      <alignment vertical="center"/>
    </xf>
    <xf numFmtId="4" fontId="2" fillId="0" borderId="35" xfId="0" applyNumberFormat="1" applyFont="1" applyFill="1" applyBorder="1" applyAlignment="1">
      <alignment vertical="center"/>
    </xf>
    <xf numFmtId="0" fontId="2" fillId="0" borderId="36" xfId="0" applyFont="1" applyFill="1" applyBorder="1" applyAlignment="1">
      <alignment/>
    </xf>
    <xf numFmtId="0" fontId="7" fillId="0" borderId="37" xfId="0" applyFont="1" applyBorder="1" applyAlignment="1">
      <alignment/>
    </xf>
    <xf numFmtId="0" fontId="7" fillId="0" borderId="17" xfId="0" applyFont="1" applyBorder="1" applyAlignment="1">
      <alignment horizontal="left" vertical="center" wrapText="1"/>
    </xf>
    <xf numFmtId="3" fontId="51" fillId="0" borderId="55" xfId="0" applyNumberFormat="1" applyFont="1" applyBorder="1" applyAlignment="1">
      <alignment vertical="center"/>
    </xf>
    <xf numFmtId="4" fontId="7" fillId="0" borderId="57" xfId="0" applyNumberFormat="1" applyFont="1" applyBorder="1" applyAlignment="1">
      <alignment vertical="center"/>
    </xf>
    <xf numFmtId="4" fontId="7" fillId="0" borderId="50" xfId="0" applyNumberFormat="1" applyFont="1" applyBorder="1" applyAlignment="1">
      <alignment/>
    </xf>
    <xf numFmtId="0" fontId="51" fillId="0" borderId="18" xfId="0" applyFont="1" applyBorder="1" applyAlignment="1">
      <alignment vertical="center"/>
    </xf>
    <xf numFmtId="0" fontId="10" fillId="0" borderId="39" xfId="0" applyFont="1" applyFill="1" applyBorder="1" applyAlignment="1">
      <alignment vertical="center"/>
    </xf>
    <xf numFmtId="0" fontId="10" fillId="0" borderId="58" xfId="0" applyFont="1" applyFill="1" applyBorder="1" applyAlignment="1">
      <alignment vertical="center"/>
    </xf>
    <xf numFmtId="3" fontId="7" fillId="0" borderId="33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4" fontId="7" fillId="0" borderId="59" xfId="0" applyNumberFormat="1" applyFont="1" applyBorder="1" applyAlignment="1">
      <alignment vertical="center"/>
    </xf>
    <xf numFmtId="4" fontId="7" fillId="0" borderId="58" xfId="0" applyNumberFormat="1" applyFont="1" applyBorder="1" applyAlignment="1">
      <alignment vertical="center"/>
    </xf>
    <xf numFmtId="3" fontId="51" fillId="0" borderId="60" xfId="0" applyNumberFormat="1" applyFont="1" applyBorder="1" applyAlignment="1">
      <alignment vertical="center"/>
    </xf>
    <xf numFmtId="3" fontId="8" fillId="36" borderId="56" xfId="0" applyNumberFormat="1" applyFont="1" applyFill="1" applyBorder="1" applyAlignment="1">
      <alignment vertical="center"/>
    </xf>
    <xf numFmtId="3" fontId="8" fillId="36" borderId="57" xfId="0" applyNumberFormat="1" applyFont="1" applyFill="1" applyBorder="1" applyAlignment="1">
      <alignment vertical="center"/>
    </xf>
    <xf numFmtId="3" fontId="7" fillId="36" borderId="46" xfId="0" applyNumberFormat="1" applyFont="1" applyFill="1" applyBorder="1" applyAlignment="1">
      <alignment vertical="center"/>
    </xf>
    <xf numFmtId="3" fontId="8" fillId="36" borderId="17" xfId="0" applyNumberFormat="1" applyFont="1" applyFill="1" applyBorder="1" applyAlignment="1">
      <alignment vertical="center"/>
    </xf>
    <xf numFmtId="3" fontId="8" fillId="32" borderId="41" xfId="0" applyNumberFormat="1" applyFont="1" applyFill="1" applyBorder="1" applyAlignment="1">
      <alignment vertical="center"/>
    </xf>
    <xf numFmtId="3" fontId="9" fillId="0" borderId="31" xfId="0" applyNumberFormat="1" applyFont="1" applyFill="1" applyBorder="1" applyAlignment="1">
      <alignment vertical="center"/>
    </xf>
    <xf numFmtId="3" fontId="9" fillId="0" borderId="32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0" fontId="51" fillId="0" borderId="12" xfId="0" applyFont="1" applyBorder="1" applyAlignment="1">
      <alignment vertical="center"/>
    </xf>
    <xf numFmtId="3" fontId="7" fillId="0" borderId="42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3" fontId="51" fillId="0" borderId="13" xfId="0" applyNumberFormat="1" applyFont="1" applyBorder="1" applyAlignment="1">
      <alignment vertical="center"/>
    </xf>
    <xf numFmtId="4" fontId="7" fillId="0" borderId="47" xfId="0" applyNumberFormat="1" applyFont="1" applyBorder="1" applyAlignment="1">
      <alignment vertical="center"/>
    </xf>
    <xf numFmtId="4" fontId="7" fillId="0" borderId="32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0" fontId="7" fillId="0" borderId="13" xfId="0" applyFont="1" applyBorder="1" applyAlignment="1">
      <alignment/>
    </xf>
    <xf numFmtId="0" fontId="8" fillId="35" borderId="61" xfId="0" applyFont="1" applyFill="1" applyBorder="1" applyAlignment="1">
      <alignment horizontal="center" vertical="center"/>
    </xf>
    <xf numFmtId="0" fontId="8" fillId="35" borderId="62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0" fillId="33" borderId="63" xfId="0" applyFont="1" applyFill="1" applyBorder="1" applyAlignment="1">
      <alignment horizontal="left" vertical="center"/>
    </xf>
    <xf numFmtId="0" fontId="10" fillId="33" borderId="64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1" fillId="0" borderId="66" xfId="0" applyNumberFormat="1" applyFont="1" applyBorder="1" applyAlignment="1">
      <alignment horizontal="right" vertical="center" wrapText="1"/>
    </xf>
    <xf numFmtId="0" fontId="10" fillId="33" borderId="67" xfId="0" applyFont="1" applyFill="1" applyBorder="1" applyAlignment="1">
      <alignment horizontal="left" vertical="center"/>
    </xf>
    <xf numFmtId="0" fontId="10" fillId="33" borderId="23" xfId="0" applyFont="1" applyFill="1" applyBorder="1" applyAlignment="1">
      <alignment horizontal="left" vertical="center"/>
    </xf>
    <xf numFmtId="0" fontId="10" fillId="33" borderId="24" xfId="0" applyFont="1" applyFill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4.7109375" style="0" customWidth="1"/>
    <col min="2" max="2" width="25.8515625" style="0" customWidth="1"/>
    <col min="3" max="3" width="6.7109375" style="0" customWidth="1"/>
    <col min="4" max="5" width="10.28125" style="0" customWidth="1"/>
    <col min="6" max="6" width="9.8515625" style="0" customWidth="1"/>
    <col min="7" max="7" width="10.00390625" style="0" bestFit="1" customWidth="1"/>
    <col min="9" max="9" width="10.00390625" style="0" customWidth="1"/>
    <col min="10" max="10" width="10.7109375" style="0" customWidth="1"/>
  </cols>
  <sheetData>
    <row r="1" spans="9:10" ht="12.75">
      <c r="I1" s="13" t="s">
        <v>46</v>
      </c>
      <c r="J1" s="13"/>
    </row>
    <row r="2" spans="4:10" ht="12.75">
      <c r="D2" s="13"/>
      <c r="I2" s="13" t="s">
        <v>53</v>
      </c>
      <c r="J2" s="13"/>
    </row>
    <row r="3" spans="4:10" ht="12.75">
      <c r="D3" s="13"/>
      <c r="I3" s="13" t="s">
        <v>30</v>
      </c>
      <c r="J3" s="13"/>
    </row>
    <row r="4" spans="4:10" ht="12.75">
      <c r="D4" s="13"/>
      <c r="I4" s="13" t="s">
        <v>54</v>
      </c>
      <c r="J4" s="13"/>
    </row>
    <row r="5" ht="32.25" customHeight="1">
      <c r="F5" s="1"/>
    </row>
    <row r="6" spans="1:11" ht="22.5" customHeight="1">
      <c r="A6" s="187" t="s">
        <v>50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</row>
    <row r="7" spans="1:6" ht="13.5" customHeight="1">
      <c r="A7" s="192"/>
      <c r="B7" s="192"/>
      <c r="C7" s="192"/>
      <c r="D7" s="192"/>
      <c r="E7" s="192"/>
      <c r="F7" s="192"/>
    </row>
    <row r="8" spans="1:11" s="30" customFormat="1" ht="19.5" customHeight="1">
      <c r="A8" s="178" t="s">
        <v>25</v>
      </c>
      <c r="B8" s="183" t="s">
        <v>26</v>
      </c>
      <c r="C8" s="183" t="s">
        <v>5</v>
      </c>
      <c r="D8" s="180" t="s">
        <v>42</v>
      </c>
      <c r="E8" s="181"/>
      <c r="F8" s="182"/>
      <c r="G8" s="185" t="s">
        <v>38</v>
      </c>
      <c r="H8" s="186"/>
      <c r="I8" s="181" t="s">
        <v>39</v>
      </c>
      <c r="J8" s="181"/>
      <c r="K8" s="182"/>
    </row>
    <row r="9" spans="1:11" s="30" customFormat="1" ht="19.5" customHeight="1">
      <c r="A9" s="179"/>
      <c r="B9" s="184"/>
      <c r="C9" s="184"/>
      <c r="D9" s="82" t="s">
        <v>0</v>
      </c>
      <c r="E9" s="82" t="s">
        <v>1</v>
      </c>
      <c r="F9" s="82" t="s">
        <v>17</v>
      </c>
      <c r="G9" s="83" t="s">
        <v>40</v>
      </c>
      <c r="H9" s="84" t="s">
        <v>41</v>
      </c>
      <c r="I9" s="81" t="s">
        <v>0</v>
      </c>
      <c r="J9" s="82" t="s">
        <v>1</v>
      </c>
      <c r="K9" s="85" t="s">
        <v>17</v>
      </c>
    </row>
    <row r="10" spans="1:11" s="30" customFormat="1" ht="11.25" customHeight="1" thickBo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56">
        <v>7</v>
      </c>
      <c r="H10" s="57">
        <v>8</v>
      </c>
      <c r="I10" s="58">
        <v>9</v>
      </c>
      <c r="J10" s="6">
        <v>10</v>
      </c>
      <c r="K10" s="6">
        <v>11</v>
      </c>
    </row>
    <row r="11" spans="1:11" s="30" customFormat="1" ht="27.75" customHeight="1" thickTop="1">
      <c r="A11" s="193" t="s">
        <v>21</v>
      </c>
      <c r="B11" s="194"/>
      <c r="C11" s="194"/>
      <c r="D11" s="194"/>
      <c r="E11" s="194"/>
      <c r="F11" s="195"/>
      <c r="G11" s="54"/>
      <c r="H11" s="54"/>
      <c r="I11" s="54"/>
      <c r="J11" s="54"/>
      <c r="K11" s="55"/>
    </row>
    <row r="12" spans="1:11" s="31" customFormat="1" ht="27.75" customHeight="1">
      <c r="A12" s="24" t="s">
        <v>9</v>
      </c>
      <c r="B12" s="12" t="s">
        <v>16</v>
      </c>
      <c r="C12" s="24"/>
      <c r="D12" s="43"/>
      <c r="E12" s="43">
        <f>E13</f>
        <v>1000000</v>
      </c>
      <c r="F12" s="43"/>
      <c r="G12" s="59"/>
      <c r="H12" s="60"/>
      <c r="I12" s="86"/>
      <c r="J12" s="61">
        <f>SUM(J13)</f>
        <v>1000000</v>
      </c>
      <c r="K12" s="61"/>
    </row>
    <row r="13" spans="1:11" s="31" customFormat="1" ht="21" customHeight="1">
      <c r="A13" s="18"/>
      <c r="B13" s="7" t="s">
        <v>6</v>
      </c>
      <c r="C13" s="14">
        <v>92109</v>
      </c>
      <c r="D13" s="44"/>
      <c r="E13" s="44">
        <v>1000000</v>
      </c>
      <c r="F13" s="44"/>
      <c r="G13" s="62"/>
      <c r="H13" s="63"/>
      <c r="I13" s="46"/>
      <c r="J13" s="44">
        <f>SUM(E13)</f>
        <v>1000000</v>
      </c>
      <c r="K13" s="44"/>
    </row>
    <row r="14" spans="1:11" s="31" customFormat="1" ht="29.25" customHeight="1">
      <c r="A14" s="24" t="s">
        <v>10</v>
      </c>
      <c r="B14" s="12" t="s">
        <v>15</v>
      </c>
      <c r="C14" s="24"/>
      <c r="D14" s="43">
        <f>SUM(D15:D16)</f>
        <v>83000</v>
      </c>
      <c r="E14" s="43">
        <f>SUM(E15:E16)</f>
        <v>600000</v>
      </c>
      <c r="F14" s="43"/>
      <c r="G14" s="65"/>
      <c r="H14" s="66"/>
      <c r="I14" s="86">
        <f>SUM(I15:I16)</f>
        <v>83000</v>
      </c>
      <c r="J14" s="43">
        <f>SUM(J15,J16)</f>
        <v>600000</v>
      </c>
      <c r="K14" s="43"/>
    </row>
    <row r="15" spans="1:11" s="31" customFormat="1" ht="21" customHeight="1">
      <c r="A15" s="18"/>
      <c r="B15" s="8" t="s">
        <v>7</v>
      </c>
      <c r="C15" s="15">
        <v>92116</v>
      </c>
      <c r="D15" s="45"/>
      <c r="E15" s="45">
        <v>600000</v>
      </c>
      <c r="F15" s="45"/>
      <c r="G15" s="67"/>
      <c r="H15" s="68"/>
      <c r="I15" s="64"/>
      <c r="J15" s="46">
        <f>SUM(E15)</f>
        <v>600000</v>
      </c>
      <c r="K15" s="45"/>
    </row>
    <row r="16" spans="1:11" s="31" customFormat="1" ht="29.25" customHeight="1">
      <c r="A16" s="18"/>
      <c r="B16" s="10" t="s">
        <v>20</v>
      </c>
      <c r="C16" s="17">
        <v>92116</v>
      </c>
      <c r="D16" s="46">
        <v>83000</v>
      </c>
      <c r="E16" s="46"/>
      <c r="F16" s="46"/>
      <c r="G16" s="69"/>
      <c r="H16" s="70"/>
      <c r="I16" s="46">
        <v>83000</v>
      </c>
      <c r="J16" s="46"/>
      <c r="K16" s="46"/>
    </row>
    <row r="17" spans="1:11" s="31" customFormat="1" ht="28.5" customHeight="1">
      <c r="A17" s="24" t="s">
        <v>12</v>
      </c>
      <c r="B17" s="12" t="s">
        <v>28</v>
      </c>
      <c r="C17" s="24"/>
      <c r="D17" s="108">
        <f>SUM(D18:D19)</f>
        <v>2506000</v>
      </c>
      <c r="E17" s="35"/>
      <c r="F17" s="35"/>
      <c r="G17" s="137"/>
      <c r="H17" s="66"/>
      <c r="I17" s="127">
        <f>SUM(I18:I19)</f>
        <v>2506000</v>
      </c>
      <c r="J17" s="43"/>
      <c r="K17" s="43"/>
    </row>
    <row r="18" spans="1:11" s="31" customFormat="1" ht="48" customHeight="1">
      <c r="A18" s="52"/>
      <c r="B18" s="32" t="s">
        <v>35</v>
      </c>
      <c r="C18" s="33">
        <v>60014</v>
      </c>
      <c r="D18" s="47">
        <v>2500000</v>
      </c>
      <c r="E18" s="53"/>
      <c r="F18" s="53"/>
      <c r="G18" s="69"/>
      <c r="H18" s="70"/>
      <c r="I18" s="76">
        <f>SUM(D18)</f>
        <v>2500000</v>
      </c>
      <c r="J18" s="76"/>
      <c r="K18" s="76"/>
    </row>
    <row r="19" spans="1:11" s="31" customFormat="1" ht="56.25" customHeight="1">
      <c r="A19" s="133"/>
      <c r="B19" s="20" t="s">
        <v>29</v>
      </c>
      <c r="C19" s="21">
        <v>72095</v>
      </c>
      <c r="D19" s="49">
        <v>6000</v>
      </c>
      <c r="E19" s="134"/>
      <c r="F19" s="153"/>
      <c r="G19" s="154"/>
      <c r="H19" s="155"/>
      <c r="I19" s="156">
        <f>SUM(D19)</f>
        <v>6000</v>
      </c>
      <c r="J19" s="157"/>
      <c r="K19" s="157"/>
    </row>
    <row r="20" spans="1:11" s="31" customFormat="1" ht="26.25" customHeight="1">
      <c r="A20" s="128" t="s">
        <v>19</v>
      </c>
      <c r="B20" s="129" t="s">
        <v>27</v>
      </c>
      <c r="C20" s="128"/>
      <c r="D20" s="61"/>
      <c r="E20" s="130"/>
      <c r="F20" s="61">
        <f>F21</f>
        <v>210000</v>
      </c>
      <c r="G20" s="131"/>
      <c r="H20" s="132"/>
      <c r="I20" s="89"/>
      <c r="J20" s="88"/>
      <c r="K20" s="89">
        <f>SUM(K21)</f>
        <v>210000</v>
      </c>
    </row>
    <row r="21" spans="1:11" s="31" customFormat="1" ht="42.75" customHeight="1">
      <c r="A21" s="22"/>
      <c r="B21" s="11" t="s">
        <v>18</v>
      </c>
      <c r="C21" s="23">
        <v>70001</v>
      </c>
      <c r="D21" s="113"/>
      <c r="E21" s="113"/>
      <c r="F21" s="48">
        <v>210000</v>
      </c>
      <c r="G21" s="159"/>
      <c r="H21" s="160"/>
      <c r="I21" s="161"/>
      <c r="J21" s="162"/>
      <c r="K21" s="163">
        <v>210000</v>
      </c>
    </row>
    <row r="22" spans="1:11" s="31" customFormat="1" ht="28.5" customHeight="1">
      <c r="A22" s="24" t="s">
        <v>49</v>
      </c>
      <c r="B22" s="12" t="s">
        <v>48</v>
      </c>
      <c r="C22" s="24"/>
      <c r="D22" s="43"/>
      <c r="E22" s="43"/>
      <c r="F22" s="43"/>
      <c r="G22" s="59">
        <f>SUM(G23)</f>
        <v>4500</v>
      </c>
      <c r="H22" s="60"/>
      <c r="I22" s="158">
        <f>SUM(I23)</f>
        <v>4500</v>
      </c>
      <c r="J22" s="61"/>
      <c r="K22" s="61"/>
    </row>
    <row r="23" spans="1:11" s="30" customFormat="1" ht="55.5" customHeight="1">
      <c r="A23" s="18"/>
      <c r="B23" s="7" t="s">
        <v>51</v>
      </c>
      <c r="C23" s="14">
        <v>85214</v>
      </c>
      <c r="D23" s="44"/>
      <c r="E23" s="44"/>
      <c r="F23" s="44"/>
      <c r="G23" s="62">
        <v>4500</v>
      </c>
      <c r="H23" s="63"/>
      <c r="I23" s="114">
        <f>SUM(G23)</f>
        <v>4500</v>
      </c>
      <c r="J23" s="44"/>
      <c r="K23" s="44"/>
    </row>
    <row r="24" spans="1:11" s="31" customFormat="1" ht="45" customHeight="1">
      <c r="A24" s="188" t="s">
        <v>22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90"/>
    </row>
    <row r="25" spans="1:11" s="31" customFormat="1" ht="55.5" customHeight="1">
      <c r="A25" s="24" t="s">
        <v>9</v>
      </c>
      <c r="B25" s="9" t="s">
        <v>23</v>
      </c>
      <c r="C25" s="16"/>
      <c r="D25" s="50">
        <f>SUM(D26:D29)</f>
        <v>500000</v>
      </c>
      <c r="E25" s="37"/>
      <c r="F25" s="38"/>
      <c r="G25" s="73"/>
      <c r="H25" s="74"/>
      <c r="I25" s="87">
        <f>SUM(I26:I29)</f>
        <v>500000</v>
      </c>
      <c r="J25" s="75"/>
      <c r="K25" s="75"/>
    </row>
    <row r="26" spans="1:11" s="31" customFormat="1" ht="39" customHeight="1">
      <c r="A26" s="25">
        <v>1</v>
      </c>
      <c r="B26" s="7" t="s">
        <v>8</v>
      </c>
      <c r="C26" s="14">
        <v>85154</v>
      </c>
      <c r="D26" s="45">
        <v>60000</v>
      </c>
      <c r="E26" s="36"/>
      <c r="F26" s="39"/>
      <c r="G26" s="67"/>
      <c r="H26" s="68"/>
      <c r="I26" s="72">
        <v>60000</v>
      </c>
      <c r="J26" s="71"/>
      <c r="K26" s="71"/>
    </row>
    <row r="27" spans="1:11" s="31" customFormat="1" ht="53.25" customHeight="1">
      <c r="A27" s="27">
        <v>2</v>
      </c>
      <c r="B27" s="8" t="s">
        <v>43</v>
      </c>
      <c r="C27" s="15">
        <v>85412</v>
      </c>
      <c r="D27" s="51">
        <v>11000</v>
      </c>
      <c r="E27" s="34"/>
      <c r="F27" s="164"/>
      <c r="G27" s="79"/>
      <c r="H27" s="165"/>
      <c r="I27" s="78">
        <v>11000</v>
      </c>
      <c r="J27" s="51"/>
      <c r="K27" s="78"/>
    </row>
    <row r="28" spans="1:11" s="31" customFormat="1" ht="43.5" customHeight="1">
      <c r="A28" s="29">
        <v>3</v>
      </c>
      <c r="B28" s="11" t="s">
        <v>36</v>
      </c>
      <c r="C28" s="23">
        <v>92105</v>
      </c>
      <c r="D28" s="44">
        <v>50000</v>
      </c>
      <c r="E28" s="113"/>
      <c r="F28" s="146"/>
      <c r="G28" s="147"/>
      <c r="H28" s="148"/>
      <c r="I28" s="149">
        <v>50000</v>
      </c>
      <c r="J28" s="150"/>
      <c r="K28" s="150"/>
    </row>
    <row r="29" spans="1:11" s="31" customFormat="1" ht="45.75" customHeight="1">
      <c r="A29" s="28">
        <v>4</v>
      </c>
      <c r="B29" s="20" t="s">
        <v>37</v>
      </c>
      <c r="C29" s="21">
        <v>92605</v>
      </c>
      <c r="D29" s="49">
        <v>379000</v>
      </c>
      <c r="E29" s="40"/>
      <c r="F29" s="41"/>
      <c r="G29" s="90"/>
      <c r="H29" s="91"/>
      <c r="I29" s="94">
        <v>379000</v>
      </c>
      <c r="J29" s="92"/>
      <c r="K29" s="93"/>
    </row>
    <row r="30" spans="1:11" s="31" customFormat="1" ht="34.5" customHeight="1">
      <c r="A30" s="24" t="s">
        <v>10</v>
      </c>
      <c r="B30" s="9" t="s">
        <v>11</v>
      </c>
      <c r="C30" s="19"/>
      <c r="D30" s="42"/>
      <c r="E30" s="108">
        <f>SUM(E31:E44)</f>
        <v>4856364</v>
      </c>
      <c r="F30" s="35"/>
      <c r="G30" s="115"/>
      <c r="H30" s="107"/>
      <c r="I30" s="95"/>
      <c r="J30" s="108">
        <f>SUM(J31:J44)</f>
        <v>4856364</v>
      </c>
      <c r="K30" s="98"/>
    </row>
    <row r="31" spans="1:11" s="31" customFormat="1" ht="35.25" customHeight="1">
      <c r="A31" s="166">
        <v>1</v>
      </c>
      <c r="B31" s="167" t="s">
        <v>2</v>
      </c>
      <c r="C31" s="168">
        <v>80104</v>
      </c>
      <c r="D31" s="169"/>
      <c r="E31" s="170">
        <v>769667</v>
      </c>
      <c r="F31" s="171"/>
      <c r="G31" s="172"/>
      <c r="H31" s="173"/>
      <c r="I31" s="174"/>
      <c r="J31" s="170">
        <f>(E31+G31-H31)</f>
        <v>769667</v>
      </c>
      <c r="K31" s="175"/>
    </row>
    <row r="32" spans="1:11" s="111" customFormat="1" ht="35.25" customHeight="1">
      <c r="A32" s="25">
        <v>2</v>
      </c>
      <c r="B32" s="7" t="s">
        <v>3</v>
      </c>
      <c r="C32" s="14">
        <v>80104</v>
      </c>
      <c r="D32" s="45"/>
      <c r="E32" s="106">
        <v>184800</v>
      </c>
      <c r="F32" s="45"/>
      <c r="G32" s="151"/>
      <c r="H32" s="152"/>
      <c r="I32" s="64"/>
      <c r="J32" s="103">
        <f>(E32+G32-H32)</f>
        <v>184800</v>
      </c>
      <c r="K32" s="97"/>
    </row>
    <row r="33" spans="1:11" s="111" customFormat="1" ht="42" customHeight="1">
      <c r="A33" s="27">
        <v>3</v>
      </c>
      <c r="B33" s="8" t="s">
        <v>45</v>
      </c>
      <c r="C33" s="15">
        <v>80104</v>
      </c>
      <c r="D33" s="51"/>
      <c r="E33" s="105">
        <v>201360</v>
      </c>
      <c r="F33" s="51"/>
      <c r="G33" s="145"/>
      <c r="H33" s="102"/>
      <c r="I33" s="76"/>
      <c r="J33" s="104">
        <f aca="true" t="shared" si="0" ref="J33:J47">(E33+G33-H33)</f>
        <v>201360</v>
      </c>
      <c r="K33" s="77"/>
    </row>
    <row r="34" spans="1:11" s="111" customFormat="1" ht="35.25" customHeight="1">
      <c r="A34" s="26">
        <v>4</v>
      </c>
      <c r="B34" s="10" t="s">
        <v>4</v>
      </c>
      <c r="C34" s="17">
        <v>80104</v>
      </c>
      <c r="D34" s="46"/>
      <c r="E34" s="104">
        <v>687240</v>
      </c>
      <c r="F34" s="46"/>
      <c r="G34" s="138"/>
      <c r="H34" s="139"/>
      <c r="I34" s="140"/>
      <c r="J34" s="104">
        <f t="shared" si="0"/>
        <v>687240</v>
      </c>
      <c r="K34" s="119"/>
    </row>
    <row r="35" spans="1:11" s="111" customFormat="1" ht="44.25" customHeight="1">
      <c r="A35" s="27">
        <v>5</v>
      </c>
      <c r="B35" s="8" t="s">
        <v>13</v>
      </c>
      <c r="C35" s="15">
        <v>80104</v>
      </c>
      <c r="D35" s="51"/>
      <c r="E35" s="105">
        <v>678840</v>
      </c>
      <c r="F35" s="51"/>
      <c r="G35" s="124"/>
      <c r="H35" s="100"/>
      <c r="I35" s="141"/>
      <c r="J35" s="105">
        <f t="shared" si="0"/>
        <v>678840</v>
      </c>
      <c r="K35" s="51"/>
    </row>
    <row r="36" spans="1:11" s="111" customFormat="1" ht="36.75" customHeight="1">
      <c r="A36" s="27">
        <v>6</v>
      </c>
      <c r="B36" s="8" t="s">
        <v>31</v>
      </c>
      <c r="C36" s="15">
        <v>80104</v>
      </c>
      <c r="D36" s="51"/>
      <c r="E36" s="105">
        <v>226080</v>
      </c>
      <c r="F36" s="51"/>
      <c r="G36" s="124"/>
      <c r="H36" s="100"/>
      <c r="I36" s="78"/>
      <c r="J36" s="105">
        <f t="shared" si="0"/>
        <v>226080</v>
      </c>
      <c r="K36" s="51"/>
    </row>
    <row r="37" spans="1:11" s="111" customFormat="1" ht="50.25" customHeight="1">
      <c r="A37" s="25">
        <v>7</v>
      </c>
      <c r="B37" s="7" t="s">
        <v>32</v>
      </c>
      <c r="C37" s="14">
        <v>80104</v>
      </c>
      <c r="D37" s="45"/>
      <c r="E37" s="106">
        <v>150720</v>
      </c>
      <c r="F37" s="45"/>
      <c r="G37" s="123"/>
      <c r="H37" s="102"/>
      <c r="I37" s="69"/>
      <c r="J37" s="104">
        <f t="shared" si="0"/>
        <v>150720</v>
      </c>
      <c r="K37" s="46"/>
    </row>
    <row r="38" spans="1:11" s="111" customFormat="1" ht="31.5" customHeight="1">
      <c r="A38" s="27">
        <v>8</v>
      </c>
      <c r="B38" s="8" t="s">
        <v>33</v>
      </c>
      <c r="C38" s="15">
        <v>80104</v>
      </c>
      <c r="D38" s="51"/>
      <c r="E38" s="105">
        <v>178200</v>
      </c>
      <c r="F38" s="51"/>
      <c r="G38" s="124"/>
      <c r="H38" s="100"/>
      <c r="I38" s="79"/>
      <c r="J38" s="105">
        <f t="shared" si="0"/>
        <v>178200</v>
      </c>
      <c r="K38" s="51"/>
    </row>
    <row r="39" spans="1:11" s="111" customFormat="1" ht="39" customHeight="1">
      <c r="A39" s="27">
        <v>9</v>
      </c>
      <c r="B39" s="8" t="s">
        <v>31</v>
      </c>
      <c r="C39" s="15">
        <v>80149</v>
      </c>
      <c r="D39" s="51"/>
      <c r="E39" s="105">
        <v>190548</v>
      </c>
      <c r="F39" s="51"/>
      <c r="G39" s="125"/>
      <c r="H39" s="101"/>
      <c r="I39" s="80"/>
      <c r="J39" s="106">
        <f t="shared" si="0"/>
        <v>190548</v>
      </c>
      <c r="K39" s="51"/>
    </row>
    <row r="40" spans="1:11" s="111" customFormat="1" ht="38.25" customHeight="1">
      <c r="A40" s="27">
        <v>10</v>
      </c>
      <c r="B40" s="8" t="s">
        <v>13</v>
      </c>
      <c r="C40" s="15">
        <v>80149</v>
      </c>
      <c r="D40" s="51"/>
      <c r="E40" s="105">
        <v>1029120</v>
      </c>
      <c r="F40" s="51"/>
      <c r="G40" s="123"/>
      <c r="H40" s="102"/>
      <c r="I40" s="48"/>
      <c r="J40" s="103">
        <f t="shared" si="0"/>
        <v>1029120</v>
      </c>
      <c r="K40" s="44"/>
    </row>
    <row r="41" spans="1:11" s="111" customFormat="1" ht="39.75" customHeight="1">
      <c r="A41" s="26">
        <v>11</v>
      </c>
      <c r="B41" s="10" t="s">
        <v>44</v>
      </c>
      <c r="C41" s="17">
        <v>80149</v>
      </c>
      <c r="D41" s="46"/>
      <c r="E41" s="104">
        <v>394392</v>
      </c>
      <c r="F41" s="46"/>
      <c r="G41" s="123"/>
      <c r="H41" s="102"/>
      <c r="I41" s="76"/>
      <c r="J41" s="104">
        <f t="shared" si="0"/>
        <v>394392</v>
      </c>
      <c r="K41" s="46"/>
    </row>
    <row r="42" spans="1:11" s="111" customFormat="1" ht="32.25" customHeight="1">
      <c r="A42" s="26">
        <v>12</v>
      </c>
      <c r="B42" s="10" t="s">
        <v>4</v>
      </c>
      <c r="C42" s="17">
        <v>80149</v>
      </c>
      <c r="D42" s="46"/>
      <c r="E42" s="104">
        <v>75792</v>
      </c>
      <c r="F42" s="46"/>
      <c r="G42" s="123"/>
      <c r="H42" s="102"/>
      <c r="I42" s="76"/>
      <c r="J42" s="104">
        <f t="shared" si="0"/>
        <v>75792</v>
      </c>
      <c r="K42" s="46"/>
    </row>
    <row r="43" spans="1:11" s="111" customFormat="1" ht="47.25" customHeight="1">
      <c r="A43" s="26">
        <v>13</v>
      </c>
      <c r="B43" s="8" t="s">
        <v>2</v>
      </c>
      <c r="C43" s="17">
        <v>80149</v>
      </c>
      <c r="D43" s="46"/>
      <c r="E43" s="104">
        <v>33745</v>
      </c>
      <c r="F43" s="46"/>
      <c r="G43" s="123"/>
      <c r="H43" s="102"/>
      <c r="I43" s="76"/>
      <c r="J43" s="104">
        <f t="shared" si="0"/>
        <v>33745</v>
      </c>
      <c r="K43" s="46"/>
    </row>
    <row r="44" spans="1:11" s="111" customFormat="1" ht="51.75" customHeight="1">
      <c r="A44" s="28">
        <v>14</v>
      </c>
      <c r="B44" s="7" t="s">
        <v>32</v>
      </c>
      <c r="C44" s="21">
        <v>80149</v>
      </c>
      <c r="D44" s="49"/>
      <c r="E44" s="116">
        <v>55860</v>
      </c>
      <c r="F44" s="49"/>
      <c r="G44" s="123"/>
      <c r="H44" s="102"/>
      <c r="I44" s="76"/>
      <c r="J44" s="104">
        <f t="shared" si="0"/>
        <v>55860</v>
      </c>
      <c r="K44" s="46"/>
    </row>
    <row r="45" spans="1:11" s="31" customFormat="1" ht="33" customHeight="1">
      <c r="A45" s="24" t="s">
        <v>12</v>
      </c>
      <c r="B45" s="9" t="s">
        <v>52</v>
      </c>
      <c r="C45" s="19"/>
      <c r="D45" s="108"/>
      <c r="E45" s="108">
        <f>SUM(E46:E47)</f>
        <v>277200</v>
      </c>
      <c r="F45" s="35"/>
      <c r="G45" s="115"/>
      <c r="H45" s="107"/>
      <c r="I45" s="127"/>
      <c r="J45" s="108">
        <f>SUM(J46:J47)</f>
        <v>277200</v>
      </c>
      <c r="K45" s="96"/>
    </row>
    <row r="46" spans="1:11" s="31" customFormat="1" ht="39.75" customHeight="1">
      <c r="A46" s="27">
        <v>1</v>
      </c>
      <c r="B46" s="120" t="s">
        <v>47</v>
      </c>
      <c r="C46" s="27">
        <v>80101</v>
      </c>
      <c r="D46" s="51"/>
      <c r="E46" s="105">
        <v>35280</v>
      </c>
      <c r="F46" s="121"/>
      <c r="G46" s="122"/>
      <c r="H46" s="100"/>
      <c r="I46" s="78"/>
      <c r="J46" s="104">
        <f t="shared" si="0"/>
        <v>35280</v>
      </c>
      <c r="K46" s="51"/>
    </row>
    <row r="47" spans="1:11" s="31" customFormat="1" ht="44.25" customHeight="1" thickBot="1">
      <c r="A47" s="28">
        <v>2</v>
      </c>
      <c r="B47" s="142" t="s">
        <v>47</v>
      </c>
      <c r="C47" s="28">
        <v>80110</v>
      </c>
      <c r="D47" s="49"/>
      <c r="E47" s="116">
        <v>241920</v>
      </c>
      <c r="F47" s="143"/>
      <c r="G47" s="136"/>
      <c r="H47" s="144"/>
      <c r="I47" s="135"/>
      <c r="J47" s="116">
        <f t="shared" si="0"/>
        <v>241920</v>
      </c>
      <c r="K47" s="49"/>
    </row>
    <row r="48" spans="1:11" ht="39.75" customHeight="1" thickBot="1" thickTop="1">
      <c r="A48" s="176" t="s">
        <v>24</v>
      </c>
      <c r="B48" s="177"/>
      <c r="C48" s="109"/>
      <c r="D48" s="117">
        <f>SUM(D12,D14,D17,D20,D25,D30,D45)</f>
        <v>3089000</v>
      </c>
      <c r="E48" s="117">
        <f>SUM(E12,E14,E17,E20,E25,E30,E45)</f>
        <v>6733564</v>
      </c>
      <c r="F48" s="117">
        <f>SUM(F12,F14,F17,F20,F25,F30,F45)</f>
        <v>210000</v>
      </c>
      <c r="G48" s="126">
        <f>SUM(G45,G30,G25,G20,G17,G14,G12,G22)</f>
        <v>4500</v>
      </c>
      <c r="H48" s="112"/>
      <c r="I48" s="118">
        <f>SUM(I12,I14,I17,I20,I25,I30,I45,I22)</f>
        <v>3093500</v>
      </c>
      <c r="J48" s="110">
        <f>SUM(J45,J30,J25,J20,J17,J14,J12)</f>
        <v>6733564</v>
      </c>
      <c r="K48" s="110">
        <f>SUM(K12,K14,K17,K20,K25,K30,K45,)</f>
        <v>210000</v>
      </c>
    </row>
    <row r="49" spans="1:6" ht="75" customHeight="1" thickTop="1">
      <c r="A49" s="3"/>
      <c r="B49" s="3"/>
      <c r="C49" s="3"/>
      <c r="D49" s="4"/>
      <c r="E49" s="4"/>
      <c r="F49" s="5"/>
    </row>
    <row r="50" spans="1:6" ht="34.5" customHeight="1">
      <c r="A50" s="2"/>
      <c r="B50" s="2"/>
      <c r="C50" s="2"/>
      <c r="D50" s="2"/>
      <c r="E50" s="2"/>
      <c r="F50" s="2"/>
    </row>
    <row r="51" spans="1:11" ht="15">
      <c r="A51" s="2"/>
      <c r="B51" s="2"/>
      <c r="C51" s="2"/>
      <c r="I51" s="191" t="s">
        <v>14</v>
      </c>
      <c r="J51" s="191"/>
      <c r="K51" s="191"/>
    </row>
    <row r="52" spans="9:11" ht="27" customHeight="1">
      <c r="I52" s="99"/>
      <c r="J52" s="99"/>
      <c r="K52" s="99"/>
    </row>
    <row r="53" spans="9:11" ht="15">
      <c r="I53" s="191" t="s">
        <v>34</v>
      </c>
      <c r="J53" s="191"/>
      <c r="K53" s="191"/>
    </row>
  </sheetData>
  <sheetProtection/>
  <mergeCells count="13">
    <mergeCell ref="A6:K6"/>
    <mergeCell ref="A24:K24"/>
    <mergeCell ref="I53:K53"/>
    <mergeCell ref="I51:K51"/>
    <mergeCell ref="C8:C9"/>
    <mergeCell ref="A7:F7"/>
    <mergeCell ref="A11:F11"/>
    <mergeCell ref="A48:B48"/>
    <mergeCell ref="A8:A9"/>
    <mergeCell ref="D8:F8"/>
    <mergeCell ref="B8:B9"/>
    <mergeCell ref="G8:H8"/>
    <mergeCell ref="I8:K8"/>
  </mergeCells>
  <printOptions/>
  <pageMargins left="0.7086614173228347" right="0.7086614173228347" top="0.984251968503937" bottom="0.7086614173228347" header="0.5118110236220472" footer="0.5118110236220472"/>
  <pageSetup horizontalDpi="600" verticalDpi="600" orientation="portrait" paperSize="9" scale="7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Łuków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Ostrowska</dc:creator>
  <cp:keywords/>
  <dc:description/>
  <cp:lastModifiedBy>Iwona</cp:lastModifiedBy>
  <cp:lastPrinted>2018-01-17T07:51:46Z</cp:lastPrinted>
  <dcterms:created xsi:type="dcterms:W3CDTF">2009-11-09T11:45:49Z</dcterms:created>
  <dcterms:modified xsi:type="dcterms:W3CDTF">2018-01-18T09:45:15Z</dcterms:modified>
  <cp:category/>
  <cp:version/>
  <cp:contentType/>
  <cp:contentStatus/>
</cp:coreProperties>
</file>