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<sst xmlns="http://schemas.openxmlformats.org/spreadsheetml/2006/main" count="58" uniqueCount="55">
  <si>
    <t>Lp.</t>
  </si>
  <si>
    <t>Nazwa zadania</t>
  </si>
  <si>
    <t>Dział</t>
  </si>
  <si>
    <t>Rozdział</t>
  </si>
  <si>
    <t>Razem</t>
  </si>
  <si>
    <t xml:space="preserve"> Rozdział 60016</t>
  </si>
  <si>
    <t xml:space="preserve"> Rozdział 80101</t>
  </si>
  <si>
    <t xml:space="preserve"> Rozdział 90095</t>
  </si>
  <si>
    <t>Rewitalizacja zdegradowanego obszaru miasta Łuków - Zalew Zimna Woda oraz budowa infrastruktury na cele społeczne</t>
  </si>
  <si>
    <t>Termomodernizacja budynku Szkoły Podstawowej Nr 5                           w Łukowie</t>
  </si>
  <si>
    <t>Zadania inwestycyjne realizowane przez miasto w roku 2020</t>
  </si>
  <si>
    <t>Budowa ul. Rurowej w m. Łuków</t>
  </si>
  <si>
    <t>Budowa trzech kładek pieszych nad Krzną w m. Łuków</t>
  </si>
  <si>
    <t>Budowa ciągu pieszego pomiędzy ul. Laskowskiego i ul. Prusa w Łukowie</t>
  </si>
  <si>
    <t xml:space="preserve"> Rozdział 85505</t>
  </si>
  <si>
    <t xml:space="preserve"> Rozdział 90005</t>
  </si>
  <si>
    <t>Budowa Otwartej Strefy Aktywności na os. Leona Klimeckiego w Łukowie</t>
  </si>
  <si>
    <t xml:space="preserve"> Rozdział 90015</t>
  </si>
  <si>
    <t>Budowa oświetlenia ulicznego na ul. Warszawskiej w Łukowie</t>
  </si>
  <si>
    <t>Budowa żłobka miejskiego przy ul. Piłsudskiego w Łukowie</t>
  </si>
  <si>
    <t>Eko-energia w mieście Łuków</t>
  </si>
  <si>
    <t>zadanie realizowane z udziałem środków pochodzących z budżetu Unii Europejskiej</t>
  </si>
  <si>
    <t>Budowa ul. Sosnowej w m. Łuków</t>
  </si>
  <si>
    <t>Budowa ul. Tartacznej w m. Łuków</t>
  </si>
  <si>
    <t>ZMIANY</t>
  </si>
  <si>
    <t>Plan po zmianie</t>
  </si>
  <si>
    <t>zwiększ. /+/</t>
  </si>
  <si>
    <t>zmniejsz. /-/</t>
  </si>
  <si>
    <t>Plan przed zmianą</t>
  </si>
  <si>
    <t>Przebudowa sali gimnastycznej przy Szkole Podstawowej Nr 2   w Łukowie</t>
  </si>
  <si>
    <t>Budowa ulic pomiędzy ulicami: Wereszczakówny, Zagrodową i Alejami Kaczorowskiego w m. Łuków</t>
  </si>
  <si>
    <t>Budowa ulic pomiędzy Alejami Kaczorowskiego i ul. Zagrodową w m. Łuków</t>
  </si>
  <si>
    <t>Zagospodarowanie terenu Placu Narutowicza w Łukowie</t>
  </si>
  <si>
    <t xml:space="preserve"> Rozdział 70005</t>
  </si>
  <si>
    <t>Budowa i rozbudowa oświetlenia ulicznego w Łukowie w ulicach: Lewoncewicza, Graniczna, Tartaczna, Przemysłowa, Rodzinna w Łukowie</t>
  </si>
  <si>
    <t>Modernizacja instalacji oświetlenia ulicznego w Łukowie na energooszczędne</t>
  </si>
  <si>
    <t>Budowa Otwartej Strefy Aktywności przy ul. 700 - lecia w Łukowie</t>
  </si>
  <si>
    <t>Budowa Otwartej Strefy Aktywności przy ul. Stawki w Łukowie</t>
  </si>
  <si>
    <t xml:space="preserve"> Rozdział 92605</t>
  </si>
  <si>
    <t>Rozbudowa budynku dydaktycznego Szkoły Podstawowej Nr 5  w Łukowie o windę dla osób niepełnosprawnych</t>
  </si>
  <si>
    <t>Odnowa zdegradowanej przestrzeni miejskiej prowadząca do rozwiązania zdiagnozowanych problemów społecznych  w mieście Łuków</t>
  </si>
  <si>
    <t>Budowa odcinka chodnika w pasie drogowym łączącego drogę rowerową z chodnikiem ul. Warszawskiej</t>
  </si>
  <si>
    <t>Budowa infrastruktury technicznej na potrzeby uzbrojenia terenu inwestycyjnego przy ul. Strzelniczej w m. Łuków</t>
  </si>
  <si>
    <t>Montaż instalacji klimatyzacyjnej w hali sportowej Zespołu Szkolno - Przedszkolnego w Łukowie</t>
  </si>
  <si>
    <t>Przebudowa ulic miejskich: ul. Laskowskiego (102424L), ul. Kanałowa (102396L) i ul. Pastewnik (102450L) w m. Łuków</t>
  </si>
  <si>
    <t>Przebudowa ul. Browarnej (102361L) w m.Łuków</t>
  </si>
  <si>
    <t>Rady Miasta Łuków</t>
  </si>
  <si>
    <t>Budowa wraz z przebudową ul. Zaokręgiem (102529L) w m. Łuków</t>
  </si>
  <si>
    <t>Przewodniczący Rady</t>
  </si>
  <si>
    <t>Krzysztof Okliński</t>
  </si>
  <si>
    <t>Budowa sieci wodociągowej w ulicy Zacisze w m. Łuków</t>
  </si>
  <si>
    <t xml:space="preserve"> Rozdział 90001</t>
  </si>
  <si>
    <t>Załącznik Nr 2</t>
  </si>
  <si>
    <t>do Uchwały Nr XXIX/232/2020</t>
  </si>
  <si>
    <t>z dnia 12 października 2020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</si>
</sst>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2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b/>
      <sz val="9.5"/>
      <name val="Arial CE"/>
      <family val="2"/>
    </font>
    <font>
      <sz val="9.5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32" borderId="11" xfId="0" applyFont="1" applyFill="1" applyBorder="1" applyAlignment="1">
      <alignment horizontal="center" vertical="center"/>
    </xf>
    <xf numFmtId="4" fontId="7" fillId="32" borderId="12" xfId="0" applyNumberFormat="1" applyFont="1" applyFill="1" applyBorder="1" applyAlignment="1">
      <alignment horizontal="right" vertical="center"/>
    </xf>
    <xf numFmtId="4" fontId="8" fillId="32" borderId="13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vertical="center"/>
    </xf>
    <xf numFmtId="4" fontId="1" fillId="25" borderId="12" xfId="0" applyNumberFormat="1" applyFont="1" applyFill="1" applyBorder="1" applyAlignment="1">
      <alignment vertical="center"/>
    </xf>
    <xf numFmtId="4" fontId="2" fillId="25" borderId="13" xfId="0" applyNumberFormat="1" applyFont="1" applyFill="1" applyBorder="1" applyAlignment="1">
      <alignment horizontal="right" vertical="center"/>
    </xf>
    <xf numFmtId="4" fontId="8" fillId="25" borderId="13" xfId="0" applyNumberFormat="1" applyFont="1" applyFill="1" applyBorder="1" applyAlignment="1">
      <alignment vertical="center"/>
    </xf>
    <xf numFmtId="4" fontId="7" fillId="25" borderId="12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" fontId="9" fillId="34" borderId="19" xfId="0" applyNumberFormat="1" applyFont="1" applyFill="1" applyBorder="1" applyAlignment="1">
      <alignment horizontal="right" vertical="center"/>
    </xf>
    <xf numFmtId="4" fontId="3" fillId="34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vertical="center"/>
    </xf>
    <xf numFmtId="4" fontId="9" fillId="34" borderId="14" xfId="0" applyNumberFormat="1" applyFont="1" applyFill="1" applyBorder="1" applyAlignment="1">
      <alignment horizontal="right" vertical="center"/>
    </xf>
    <xf numFmtId="4" fontId="9" fillId="34" borderId="29" xfId="0" applyNumberFormat="1" applyFont="1" applyFill="1" applyBorder="1" applyAlignment="1">
      <alignment horizontal="right" vertical="center"/>
    </xf>
    <xf numFmtId="4" fontId="9" fillId="34" borderId="14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4" fontId="3" fillId="34" borderId="18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4" fontId="9" fillId="34" borderId="13" xfId="0" applyNumberFormat="1" applyFont="1" applyFill="1" applyBorder="1" applyAlignment="1">
      <alignment horizontal="right" vertical="center"/>
    </xf>
    <xf numFmtId="4" fontId="9" fillId="34" borderId="13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right" vertical="center"/>
    </xf>
    <xf numFmtId="4" fontId="3" fillId="34" borderId="22" xfId="0" applyNumberFormat="1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10" fillId="33" borderId="17" xfId="0" applyNumberFormat="1" applyFont="1" applyFill="1" applyBorder="1" applyAlignment="1">
      <alignment horizontal="right" vertical="center"/>
    </xf>
    <xf numFmtId="4" fontId="10" fillId="33" borderId="32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26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10" fillId="33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3" fillId="34" borderId="31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25" borderId="13" xfId="0" applyFont="1" applyFill="1" applyBorder="1" applyAlignment="1">
      <alignment vertical="center"/>
    </xf>
    <xf numFmtId="0" fontId="10" fillId="35" borderId="16" xfId="0" applyFont="1" applyFill="1" applyBorder="1" applyAlignment="1">
      <alignment horizontal="left" vertical="center"/>
    </xf>
    <xf numFmtId="0" fontId="10" fillId="35" borderId="35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9" fillId="0" borderId="3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6">
      <selection activeCell="O16" sqref="O16"/>
    </sheetView>
  </sheetViews>
  <sheetFormatPr defaultColWidth="9.00390625" defaultRowHeight="12.75"/>
  <cols>
    <col min="1" max="1" width="4.00390625" style="1" customWidth="1"/>
    <col min="2" max="2" width="51.75390625" style="0" customWidth="1"/>
    <col min="3" max="3" width="7.625" style="0" customWidth="1"/>
    <col min="4" max="4" width="9.375" style="0" customWidth="1"/>
    <col min="5" max="5" width="16.00390625" style="0" customWidth="1"/>
    <col min="6" max="6" width="16.75390625" style="0" customWidth="1"/>
    <col min="7" max="7" width="16.125" style="0" customWidth="1"/>
    <col min="8" max="8" width="16.875" style="0" customWidth="1"/>
  </cols>
  <sheetData>
    <row r="1" spans="4:8" ht="12.75">
      <c r="D1" s="5"/>
      <c r="E1" s="5"/>
      <c r="G1" s="5" t="s">
        <v>52</v>
      </c>
      <c r="H1" s="5"/>
    </row>
    <row r="2" spans="4:8" ht="12.75">
      <c r="D2" s="5"/>
      <c r="E2" s="5"/>
      <c r="G2" s="5" t="s">
        <v>53</v>
      </c>
      <c r="H2" s="5"/>
    </row>
    <row r="3" spans="4:8" ht="12.75">
      <c r="D3" s="5"/>
      <c r="E3" s="5"/>
      <c r="G3" s="5" t="s">
        <v>46</v>
      </c>
      <c r="H3" s="5"/>
    </row>
    <row r="4" spans="3:8" ht="12.75" customHeight="1">
      <c r="C4" s="3"/>
      <c r="D4" s="5"/>
      <c r="E4" s="5"/>
      <c r="G4" s="5" t="s">
        <v>54</v>
      </c>
      <c r="H4" s="5"/>
    </row>
    <row r="5" spans="1:8" ht="27" customHeight="1">
      <c r="A5" s="121" t="s">
        <v>10</v>
      </c>
      <c r="B5" s="121"/>
      <c r="C5" s="121"/>
      <c r="D5" s="121"/>
      <c r="E5" s="121"/>
      <c r="F5" s="121"/>
      <c r="G5" s="121"/>
      <c r="H5" s="121"/>
    </row>
    <row r="6" spans="4:5" ht="12" customHeight="1">
      <c r="D6" s="116"/>
      <c r="E6" s="116"/>
    </row>
    <row r="7" spans="1:8" s="19" customFormat="1" ht="13.5" customHeight="1">
      <c r="A7" s="122" t="s">
        <v>0</v>
      </c>
      <c r="B7" s="122" t="s">
        <v>1</v>
      </c>
      <c r="C7" s="122" t="s">
        <v>2</v>
      </c>
      <c r="D7" s="122" t="s">
        <v>3</v>
      </c>
      <c r="E7" s="107" t="s">
        <v>28</v>
      </c>
      <c r="F7" s="17" t="s">
        <v>24</v>
      </c>
      <c r="G7" s="18"/>
      <c r="H7" s="107" t="s">
        <v>25</v>
      </c>
    </row>
    <row r="8" spans="1:8" s="19" customFormat="1" ht="17.25" customHeight="1">
      <c r="A8" s="123"/>
      <c r="B8" s="123"/>
      <c r="C8" s="123"/>
      <c r="D8" s="123"/>
      <c r="E8" s="108"/>
      <c r="F8" s="20" t="s">
        <v>26</v>
      </c>
      <c r="G8" s="20" t="s">
        <v>27</v>
      </c>
      <c r="H8" s="108"/>
    </row>
    <row r="9" spans="1:8" ht="12.75" customHeight="1">
      <c r="A9" s="2">
        <v>1</v>
      </c>
      <c r="B9" s="2">
        <v>2</v>
      </c>
      <c r="C9" s="2">
        <v>3</v>
      </c>
      <c r="D9" s="2">
        <v>4</v>
      </c>
      <c r="E9" s="4">
        <v>5</v>
      </c>
      <c r="F9" s="2">
        <v>6</v>
      </c>
      <c r="G9" s="2">
        <v>7</v>
      </c>
      <c r="H9" s="4">
        <v>8</v>
      </c>
    </row>
    <row r="10" spans="1:8" s="31" customFormat="1" ht="23.25" customHeight="1">
      <c r="A10" s="25">
        <v>1</v>
      </c>
      <c r="B10" s="26" t="s">
        <v>11</v>
      </c>
      <c r="C10" s="27">
        <v>600</v>
      </c>
      <c r="D10" s="28">
        <v>60016</v>
      </c>
      <c r="E10" s="29">
        <v>189000</v>
      </c>
      <c r="F10" s="10"/>
      <c r="G10" s="10"/>
      <c r="H10" s="30">
        <f>E10+F10-G10</f>
        <v>189000</v>
      </c>
    </row>
    <row r="11" spans="1:8" s="31" customFormat="1" ht="22.5" customHeight="1">
      <c r="A11" s="32">
        <v>2</v>
      </c>
      <c r="B11" s="33" t="s">
        <v>12</v>
      </c>
      <c r="C11" s="34">
        <v>600</v>
      </c>
      <c r="D11" s="22">
        <v>60016</v>
      </c>
      <c r="E11" s="35">
        <v>153882</v>
      </c>
      <c r="F11" s="10"/>
      <c r="G11" s="10"/>
      <c r="H11" s="30">
        <f>E11+F11-G11</f>
        <v>153882</v>
      </c>
    </row>
    <row r="12" spans="1:8" s="31" customFormat="1" ht="24" customHeight="1">
      <c r="A12" s="22">
        <v>3</v>
      </c>
      <c r="B12" s="36" t="s">
        <v>13</v>
      </c>
      <c r="C12" s="34">
        <v>600</v>
      </c>
      <c r="D12" s="22">
        <v>60016</v>
      </c>
      <c r="E12" s="35">
        <v>30000</v>
      </c>
      <c r="F12" s="10"/>
      <c r="G12" s="10"/>
      <c r="H12" s="30">
        <f>E12+F12-G12</f>
        <v>30000</v>
      </c>
    </row>
    <row r="13" spans="1:8" s="31" customFormat="1" ht="21" customHeight="1">
      <c r="A13" s="22">
        <v>4</v>
      </c>
      <c r="B13" s="37" t="s">
        <v>22</v>
      </c>
      <c r="C13" s="22">
        <v>600</v>
      </c>
      <c r="D13" s="34">
        <v>60016</v>
      </c>
      <c r="E13" s="35">
        <v>45150</v>
      </c>
      <c r="F13" s="10"/>
      <c r="G13" s="10"/>
      <c r="H13" s="30">
        <f>E13+F13-G13</f>
        <v>45150</v>
      </c>
    </row>
    <row r="14" spans="1:8" s="31" customFormat="1" ht="20.25" customHeight="1">
      <c r="A14" s="22">
        <v>5</v>
      </c>
      <c r="B14" s="33" t="s">
        <v>23</v>
      </c>
      <c r="C14" s="22">
        <v>600</v>
      </c>
      <c r="D14" s="22">
        <v>60016</v>
      </c>
      <c r="E14" s="35">
        <v>34000</v>
      </c>
      <c r="F14" s="38"/>
      <c r="G14" s="39"/>
      <c r="H14" s="30">
        <f>E14+F14-G14</f>
        <v>34000</v>
      </c>
    </row>
    <row r="15" spans="1:8" s="31" customFormat="1" ht="27.75" customHeight="1">
      <c r="A15" s="22">
        <v>6</v>
      </c>
      <c r="B15" s="33" t="s">
        <v>30</v>
      </c>
      <c r="C15" s="42">
        <v>600</v>
      </c>
      <c r="D15" s="40">
        <v>60016</v>
      </c>
      <c r="E15" s="30">
        <v>120540</v>
      </c>
      <c r="F15" s="10"/>
      <c r="G15" s="10"/>
      <c r="H15" s="30">
        <f aca="true" t="shared" si="0" ref="H15:H21">E15+F15-G15</f>
        <v>120540</v>
      </c>
    </row>
    <row r="16" spans="1:8" s="31" customFormat="1" ht="29.25" customHeight="1">
      <c r="A16" s="40">
        <v>7</v>
      </c>
      <c r="B16" s="76" t="s">
        <v>31</v>
      </c>
      <c r="C16" s="40">
        <v>600</v>
      </c>
      <c r="D16" s="40">
        <v>60016</v>
      </c>
      <c r="E16" s="30">
        <v>50000</v>
      </c>
      <c r="F16" s="21"/>
      <c r="G16" s="21"/>
      <c r="H16" s="30">
        <f t="shared" si="0"/>
        <v>50000</v>
      </c>
    </row>
    <row r="17" spans="1:8" s="31" customFormat="1" ht="28.5" customHeight="1">
      <c r="A17" s="40">
        <v>8</v>
      </c>
      <c r="B17" s="76" t="s">
        <v>41</v>
      </c>
      <c r="C17" s="40">
        <v>600</v>
      </c>
      <c r="D17" s="40">
        <v>60016</v>
      </c>
      <c r="E17" s="30">
        <v>8000</v>
      </c>
      <c r="F17" s="21"/>
      <c r="G17" s="21"/>
      <c r="H17" s="30">
        <f t="shared" si="0"/>
        <v>8000</v>
      </c>
    </row>
    <row r="18" spans="1:8" s="31" customFormat="1" ht="28.5" customHeight="1">
      <c r="A18" s="22">
        <v>9</v>
      </c>
      <c r="B18" s="77" t="s">
        <v>44</v>
      </c>
      <c r="C18" s="22">
        <v>600</v>
      </c>
      <c r="D18" s="22">
        <v>60016</v>
      </c>
      <c r="E18" s="35">
        <v>423260</v>
      </c>
      <c r="F18" s="78"/>
      <c r="G18" s="78"/>
      <c r="H18" s="35">
        <f>E18+F18-G18</f>
        <v>423260</v>
      </c>
    </row>
    <row r="19" spans="1:8" s="31" customFormat="1" ht="28.5" customHeight="1">
      <c r="A19" s="40">
        <v>10</v>
      </c>
      <c r="B19" s="76" t="s">
        <v>45</v>
      </c>
      <c r="C19" s="40">
        <v>600</v>
      </c>
      <c r="D19" s="40">
        <v>60016</v>
      </c>
      <c r="E19" s="30">
        <v>370440</v>
      </c>
      <c r="F19" s="21"/>
      <c r="G19" s="21"/>
      <c r="H19" s="30">
        <f>E19+F19-G19</f>
        <v>370440</v>
      </c>
    </row>
    <row r="20" spans="1:8" s="31" customFormat="1" ht="28.5" customHeight="1">
      <c r="A20" s="43">
        <v>11</v>
      </c>
      <c r="B20" s="44" t="s">
        <v>47</v>
      </c>
      <c r="C20" s="43">
        <v>600</v>
      </c>
      <c r="D20" s="43">
        <v>60016</v>
      </c>
      <c r="E20" s="45">
        <v>206148</v>
      </c>
      <c r="F20" s="46"/>
      <c r="G20" s="46"/>
      <c r="H20" s="45">
        <f>E20+F20-G20</f>
        <v>206148</v>
      </c>
    </row>
    <row r="21" spans="1:8" ht="24.75" customHeight="1">
      <c r="A21" s="110" t="s">
        <v>5</v>
      </c>
      <c r="B21" s="111"/>
      <c r="C21" s="111"/>
      <c r="D21" s="112"/>
      <c r="E21" s="66">
        <f>SUM(E10:E20)</f>
        <v>1630420</v>
      </c>
      <c r="F21" s="11"/>
      <c r="G21" s="11"/>
      <c r="H21" s="80">
        <f t="shared" si="0"/>
        <v>1630420</v>
      </c>
    </row>
    <row r="22" spans="1:8" s="31" customFormat="1" ht="24" customHeight="1">
      <c r="A22" s="81">
        <v>12</v>
      </c>
      <c r="B22" s="82" t="s">
        <v>32</v>
      </c>
      <c r="C22" s="83">
        <v>700</v>
      </c>
      <c r="D22" s="84">
        <v>70005</v>
      </c>
      <c r="E22" s="85">
        <v>103566</v>
      </c>
      <c r="F22" s="86"/>
      <c r="G22" s="86"/>
      <c r="H22" s="85">
        <f>E22+F22-G22</f>
        <v>103566</v>
      </c>
    </row>
    <row r="23" spans="1:8" s="68" customFormat="1" ht="21" customHeight="1">
      <c r="A23" s="110" t="s">
        <v>33</v>
      </c>
      <c r="B23" s="111"/>
      <c r="C23" s="111"/>
      <c r="D23" s="112"/>
      <c r="E23" s="66">
        <f>SUM(E22)</f>
        <v>103566</v>
      </c>
      <c r="F23" s="11"/>
      <c r="G23" s="11"/>
      <c r="H23" s="67">
        <f>E23+F23-G23</f>
        <v>103566</v>
      </c>
    </row>
    <row r="24" spans="1:8" s="31" customFormat="1" ht="26.25" customHeight="1">
      <c r="A24" s="84">
        <v>13</v>
      </c>
      <c r="B24" s="98" t="s">
        <v>9</v>
      </c>
      <c r="C24" s="84">
        <v>801</v>
      </c>
      <c r="D24" s="83">
        <v>80101</v>
      </c>
      <c r="E24" s="85">
        <v>2000</v>
      </c>
      <c r="F24" s="86"/>
      <c r="G24" s="99"/>
      <c r="H24" s="85">
        <f aca="true" t="shared" si="1" ref="H24:H42">E24+F24-G24</f>
        <v>2000</v>
      </c>
    </row>
    <row r="25" spans="1:8" s="31" customFormat="1" ht="29.25" customHeight="1">
      <c r="A25" s="93">
        <v>14</v>
      </c>
      <c r="B25" s="94" t="s">
        <v>29</v>
      </c>
      <c r="C25" s="93">
        <v>801</v>
      </c>
      <c r="D25" s="95">
        <v>80101</v>
      </c>
      <c r="E25" s="51">
        <v>60000</v>
      </c>
      <c r="F25" s="96"/>
      <c r="G25" s="97"/>
      <c r="H25" s="51">
        <f t="shared" si="1"/>
        <v>60000</v>
      </c>
    </row>
    <row r="26" spans="1:8" s="31" customFormat="1" ht="29.25" customHeight="1">
      <c r="A26" s="40">
        <v>15</v>
      </c>
      <c r="B26" s="41" t="s">
        <v>39</v>
      </c>
      <c r="C26" s="40">
        <v>801</v>
      </c>
      <c r="D26" s="40">
        <v>80101</v>
      </c>
      <c r="E26" s="30">
        <v>394910</v>
      </c>
      <c r="F26" s="21"/>
      <c r="G26" s="58"/>
      <c r="H26" s="30">
        <f t="shared" si="1"/>
        <v>394910</v>
      </c>
    </row>
    <row r="27" spans="1:8" s="31" customFormat="1" ht="26.25" customHeight="1">
      <c r="A27" s="43">
        <v>16</v>
      </c>
      <c r="B27" s="48" t="s">
        <v>43</v>
      </c>
      <c r="C27" s="43">
        <v>801</v>
      </c>
      <c r="D27" s="43">
        <v>80101</v>
      </c>
      <c r="E27" s="45">
        <v>358000</v>
      </c>
      <c r="F27" s="46"/>
      <c r="G27" s="79"/>
      <c r="H27" s="45">
        <f t="shared" si="1"/>
        <v>358000</v>
      </c>
    </row>
    <row r="28" spans="1:8" s="68" customFormat="1" ht="22.5" customHeight="1">
      <c r="A28" s="110" t="s">
        <v>6</v>
      </c>
      <c r="B28" s="111"/>
      <c r="C28" s="111"/>
      <c r="D28" s="112"/>
      <c r="E28" s="66">
        <f>SUM(E24:E27)</f>
        <v>814910</v>
      </c>
      <c r="F28" s="11"/>
      <c r="G28" s="11"/>
      <c r="H28" s="67">
        <f t="shared" si="1"/>
        <v>814910</v>
      </c>
    </row>
    <row r="29" spans="1:8" s="31" customFormat="1" ht="26.25" customHeight="1">
      <c r="A29" s="28">
        <v>17</v>
      </c>
      <c r="B29" s="49" t="s">
        <v>19</v>
      </c>
      <c r="C29" s="28">
        <v>855</v>
      </c>
      <c r="D29" s="27">
        <v>85505</v>
      </c>
      <c r="E29" s="29">
        <v>2468000</v>
      </c>
      <c r="F29" s="46">
        <v>18000</v>
      </c>
      <c r="G29" s="47"/>
      <c r="H29" s="45">
        <f t="shared" si="1"/>
        <v>2486000</v>
      </c>
    </row>
    <row r="30" spans="1:8" s="68" customFormat="1" ht="21.75" customHeight="1">
      <c r="A30" s="110" t="s">
        <v>14</v>
      </c>
      <c r="B30" s="111"/>
      <c r="C30" s="111"/>
      <c r="D30" s="112"/>
      <c r="E30" s="66">
        <f>SUM(E29:E29)</f>
        <v>2468000</v>
      </c>
      <c r="F30" s="11">
        <f>SUM(F29)</f>
        <v>18000</v>
      </c>
      <c r="G30" s="11"/>
      <c r="H30" s="67">
        <f t="shared" si="1"/>
        <v>2486000</v>
      </c>
    </row>
    <row r="31" spans="1:8" s="68" customFormat="1" ht="21.75" customHeight="1">
      <c r="A31" s="28">
        <v>18</v>
      </c>
      <c r="B31" s="49" t="s">
        <v>50</v>
      </c>
      <c r="C31" s="28">
        <v>900</v>
      </c>
      <c r="D31" s="27">
        <v>90001</v>
      </c>
      <c r="E31" s="29">
        <v>5000</v>
      </c>
      <c r="F31" s="46"/>
      <c r="G31" s="47"/>
      <c r="H31" s="45">
        <f>E31+F31-G31</f>
        <v>5000</v>
      </c>
    </row>
    <row r="32" spans="1:8" s="68" customFormat="1" ht="21.75" customHeight="1">
      <c r="A32" s="110" t="s">
        <v>51</v>
      </c>
      <c r="B32" s="111"/>
      <c r="C32" s="111"/>
      <c r="D32" s="112"/>
      <c r="E32" s="66">
        <f>SUM(E31:E31)</f>
        <v>5000</v>
      </c>
      <c r="F32" s="11"/>
      <c r="G32" s="11"/>
      <c r="H32" s="67">
        <f>E32+F32-G32</f>
        <v>5000</v>
      </c>
    </row>
    <row r="33" spans="1:8" s="31" customFormat="1" ht="23.25" customHeight="1">
      <c r="A33" s="28">
        <v>19</v>
      </c>
      <c r="B33" s="26" t="s">
        <v>20</v>
      </c>
      <c r="C33" s="27">
        <v>900</v>
      </c>
      <c r="D33" s="28">
        <v>90005</v>
      </c>
      <c r="E33" s="29">
        <v>1230</v>
      </c>
      <c r="F33" s="50"/>
      <c r="G33" s="50"/>
      <c r="H33" s="51">
        <f t="shared" si="1"/>
        <v>1230</v>
      </c>
    </row>
    <row r="34" spans="1:8" s="31" customFormat="1" ht="24" customHeight="1">
      <c r="A34" s="43"/>
      <c r="B34" s="117" t="s">
        <v>21</v>
      </c>
      <c r="C34" s="117"/>
      <c r="D34" s="118"/>
      <c r="E34" s="9">
        <v>1230</v>
      </c>
      <c r="F34" s="52"/>
      <c r="G34" s="53"/>
      <c r="H34" s="54">
        <f t="shared" si="1"/>
        <v>1230</v>
      </c>
    </row>
    <row r="35" spans="1:8" s="68" customFormat="1" ht="22.5" customHeight="1">
      <c r="A35" s="110" t="s">
        <v>15</v>
      </c>
      <c r="B35" s="111"/>
      <c r="C35" s="111"/>
      <c r="D35" s="112"/>
      <c r="E35" s="66">
        <f>SUM(E33:E33)</f>
        <v>1230</v>
      </c>
      <c r="F35" s="11"/>
      <c r="G35" s="11"/>
      <c r="H35" s="67">
        <f t="shared" si="1"/>
        <v>1230</v>
      </c>
    </row>
    <row r="36" spans="1:8" s="31" customFormat="1" ht="24" customHeight="1">
      <c r="A36" s="40">
        <v>20</v>
      </c>
      <c r="B36" s="41" t="s">
        <v>18</v>
      </c>
      <c r="C36" s="42">
        <v>900</v>
      </c>
      <c r="D36" s="40">
        <v>90015</v>
      </c>
      <c r="E36" s="30">
        <v>134284</v>
      </c>
      <c r="F36" s="21"/>
      <c r="G36" s="39">
        <v>18000</v>
      </c>
      <c r="H36" s="30">
        <f t="shared" si="1"/>
        <v>116284</v>
      </c>
    </row>
    <row r="37" spans="1:8" s="31" customFormat="1" ht="42" customHeight="1">
      <c r="A37" s="40">
        <v>21</v>
      </c>
      <c r="B37" s="55" t="s">
        <v>34</v>
      </c>
      <c r="C37" s="40">
        <v>900</v>
      </c>
      <c r="D37" s="42">
        <v>90015</v>
      </c>
      <c r="E37" s="30">
        <v>82228</v>
      </c>
      <c r="F37" s="21"/>
      <c r="G37" s="21"/>
      <c r="H37" s="30">
        <f t="shared" si="1"/>
        <v>82228</v>
      </c>
    </row>
    <row r="38" spans="1:8" s="31" customFormat="1" ht="33" customHeight="1">
      <c r="A38" s="22">
        <v>22</v>
      </c>
      <c r="B38" s="33" t="s">
        <v>35</v>
      </c>
      <c r="C38" s="22">
        <v>900</v>
      </c>
      <c r="D38" s="22">
        <v>90015</v>
      </c>
      <c r="E38" s="35">
        <v>2448700</v>
      </c>
      <c r="F38" s="56"/>
      <c r="G38" s="56"/>
      <c r="H38" s="56">
        <f>E39+F38-G38</f>
        <v>2448700</v>
      </c>
    </row>
    <row r="39" spans="1:8" s="31" customFormat="1" ht="21.75" customHeight="1">
      <c r="A39" s="57"/>
      <c r="B39" s="124" t="s">
        <v>21</v>
      </c>
      <c r="C39" s="124"/>
      <c r="D39" s="125"/>
      <c r="E39" s="12">
        <f>E38</f>
        <v>2448700</v>
      </c>
      <c r="F39" s="23"/>
      <c r="G39" s="24"/>
      <c r="H39" s="12">
        <f>E39+F39-G39</f>
        <v>2448700</v>
      </c>
    </row>
    <row r="40" spans="1:8" s="68" customFormat="1" ht="21" customHeight="1">
      <c r="A40" s="110" t="s">
        <v>17</v>
      </c>
      <c r="B40" s="111"/>
      <c r="C40" s="111"/>
      <c r="D40" s="112"/>
      <c r="E40" s="66">
        <f>SUM(E36:E38)</f>
        <v>2665212</v>
      </c>
      <c r="F40" s="11"/>
      <c r="G40" s="11">
        <f>SUM(G36:G39)</f>
        <v>18000</v>
      </c>
      <c r="H40" s="67">
        <f t="shared" si="1"/>
        <v>2647212</v>
      </c>
    </row>
    <row r="41" spans="1:8" s="68" customFormat="1" ht="29.25" customHeight="1">
      <c r="A41" s="100">
        <v>23</v>
      </c>
      <c r="B41" s="101" t="s">
        <v>42</v>
      </c>
      <c r="C41" s="102">
        <v>900</v>
      </c>
      <c r="D41" s="100">
        <v>90095</v>
      </c>
      <c r="E41" s="103">
        <v>5000</v>
      </c>
      <c r="F41" s="104"/>
      <c r="G41" s="105"/>
      <c r="H41" s="103">
        <f>E41+F41-G41</f>
        <v>5000</v>
      </c>
    </row>
    <row r="42" spans="1:8" s="59" customFormat="1" ht="33.75" customHeight="1">
      <c r="A42" s="43">
        <v>24</v>
      </c>
      <c r="B42" s="48" t="s">
        <v>8</v>
      </c>
      <c r="C42" s="75">
        <v>900</v>
      </c>
      <c r="D42" s="43">
        <v>90095</v>
      </c>
      <c r="E42" s="45">
        <v>322469.73</v>
      </c>
      <c r="F42" s="46"/>
      <c r="G42" s="79"/>
      <c r="H42" s="45">
        <f t="shared" si="1"/>
        <v>322469.73</v>
      </c>
    </row>
    <row r="43" spans="1:8" s="59" customFormat="1" ht="38.25" customHeight="1">
      <c r="A43" s="89">
        <v>25</v>
      </c>
      <c r="B43" s="90" t="s">
        <v>40</v>
      </c>
      <c r="C43" s="91">
        <v>900</v>
      </c>
      <c r="D43" s="89">
        <v>90095</v>
      </c>
      <c r="E43" s="92">
        <v>12337069.24</v>
      </c>
      <c r="F43" s="106"/>
      <c r="G43" s="106"/>
      <c r="H43" s="92">
        <f>E44+F43-G43</f>
        <v>12337069.24</v>
      </c>
    </row>
    <row r="44" spans="1:8" s="31" customFormat="1" ht="22.5" customHeight="1">
      <c r="A44" s="60"/>
      <c r="B44" s="119" t="s">
        <v>21</v>
      </c>
      <c r="C44" s="119"/>
      <c r="D44" s="120"/>
      <c r="E44" s="12">
        <v>12337069.24</v>
      </c>
      <c r="F44" s="61"/>
      <c r="G44" s="23"/>
      <c r="H44" s="62">
        <f aca="true" t="shared" si="2" ref="H44:H50">E44+F44-G44</f>
        <v>12337069.24</v>
      </c>
    </row>
    <row r="45" spans="1:8" s="68" customFormat="1" ht="21" customHeight="1">
      <c r="A45" s="110" t="s">
        <v>7</v>
      </c>
      <c r="B45" s="111"/>
      <c r="C45" s="111"/>
      <c r="D45" s="112"/>
      <c r="E45" s="66">
        <f>SUM(E41:E43)</f>
        <v>12664538.97</v>
      </c>
      <c r="F45" s="11"/>
      <c r="G45" s="11"/>
      <c r="H45" s="67">
        <f t="shared" si="2"/>
        <v>12664538.97</v>
      </c>
    </row>
    <row r="46" spans="1:8" s="31" customFormat="1" ht="27.75" customHeight="1">
      <c r="A46" s="28">
        <v>26</v>
      </c>
      <c r="B46" s="26" t="s">
        <v>36</v>
      </c>
      <c r="C46" s="63">
        <v>926</v>
      </c>
      <c r="D46" s="63">
        <v>92605</v>
      </c>
      <c r="E46" s="29">
        <v>121000</v>
      </c>
      <c r="F46" s="64"/>
      <c r="G46" s="65"/>
      <c r="H46" s="29">
        <f t="shared" si="2"/>
        <v>121000</v>
      </c>
    </row>
    <row r="47" spans="1:8" s="31" customFormat="1" ht="27.75" customHeight="1">
      <c r="A47" s="40">
        <v>27</v>
      </c>
      <c r="B47" s="41" t="s">
        <v>37</v>
      </c>
      <c r="C47" s="72">
        <v>926</v>
      </c>
      <c r="D47" s="72">
        <v>92605</v>
      </c>
      <c r="E47" s="30">
        <v>124000</v>
      </c>
      <c r="F47" s="73"/>
      <c r="G47" s="74"/>
      <c r="H47" s="30">
        <f t="shared" si="2"/>
        <v>124000</v>
      </c>
    </row>
    <row r="48" spans="1:8" s="31" customFormat="1" ht="27.75" customHeight="1">
      <c r="A48" s="43">
        <v>28</v>
      </c>
      <c r="B48" s="48" t="s">
        <v>16</v>
      </c>
      <c r="C48" s="75">
        <v>926</v>
      </c>
      <c r="D48" s="43">
        <v>92605</v>
      </c>
      <c r="E48" s="45">
        <v>280000</v>
      </c>
      <c r="F48" s="46"/>
      <c r="G48" s="71"/>
      <c r="H48" s="45">
        <f>E48+F48-G48</f>
        <v>280000</v>
      </c>
    </row>
    <row r="49" spans="1:8" s="68" customFormat="1" ht="27" customHeight="1" thickBot="1">
      <c r="A49" s="110" t="s">
        <v>38</v>
      </c>
      <c r="B49" s="111"/>
      <c r="C49" s="111"/>
      <c r="D49" s="112"/>
      <c r="E49" s="66">
        <f>SUM(E46:E48)</f>
        <v>525000</v>
      </c>
      <c r="F49" s="11"/>
      <c r="G49" s="69"/>
      <c r="H49" s="70">
        <f t="shared" si="2"/>
        <v>525000</v>
      </c>
    </row>
    <row r="50" spans="1:8" ht="24.75" customHeight="1" thickBot="1" thickTop="1">
      <c r="A50" s="113" t="s">
        <v>4</v>
      </c>
      <c r="B50" s="114"/>
      <c r="C50" s="114"/>
      <c r="D50" s="6"/>
      <c r="E50" s="7">
        <f>SUM(E21,E28,E30,E35,E40,E45,E49,E23,E32)</f>
        <v>20877876.97</v>
      </c>
      <c r="F50" s="13">
        <f>SUM(F49,F45,F40,F35,F30,F28,F23,F21,F32)</f>
        <v>18000</v>
      </c>
      <c r="G50" s="13">
        <f>SUM(G49,G45,G40,G35,G30,G28,G23,G21,)</f>
        <v>18000</v>
      </c>
      <c r="H50" s="16">
        <f t="shared" si="2"/>
        <v>20877876.97</v>
      </c>
    </row>
    <row r="51" spans="1:8" ht="24.75" customHeight="1" thickTop="1">
      <c r="A51" s="109" t="s">
        <v>21</v>
      </c>
      <c r="B51" s="109"/>
      <c r="C51" s="109"/>
      <c r="D51" s="109"/>
      <c r="E51" s="8">
        <f>SUM(E34,E44,E39)</f>
        <v>14786999.24</v>
      </c>
      <c r="F51" s="14"/>
      <c r="G51" s="14"/>
      <c r="H51" s="15">
        <f>SUM(E51+F51-G51)</f>
        <v>14786999.24</v>
      </c>
    </row>
    <row r="52" ht="30" customHeight="1"/>
    <row r="53" spans="6:8" ht="12.75">
      <c r="F53" s="115" t="s">
        <v>48</v>
      </c>
      <c r="G53" s="115"/>
      <c r="H53" s="115"/>
    </row>
    <row r="54" spans="6:8" ht="12.75" customHeight="1">
      <c r="F54" s="88"/>
      <c r="G54" s="88"/>
      <c r="H54" s="87"/>
    </row>
    <row r="55" spans="6:8" ht="15" customHeight="1">
      <c r="F55" s="115" t="s">
        <v>49</v>
      </c>
      <c r="G55" s="115"/>
      <c r="H55" s="115"/>
    </row>
  </sheetData>
  <sheetProtection/>
  <mergeCells count="24">
    <mergeCell ref="A5:H5"/>
    <mergeCell ref="F53:H53"/>
    <mergeCell ref="D7:D8"/>
    <mergeCell ref="E7:E8"/>
    <mergeCell ref="A7:A8"/>
    <mergeCell ref="B7:B8"/>
    <mergeCell ref="C7:C8"/>
    <mergeCell ref="A21:D21"/>
    <mergeCell ref="A23:D23"/>
    <mergeCell ref="B39:D39"/>
    <mergeCell ref="D6:E6"/>
    <mergeCell ref="A28:D28"/>
    <mergeCell ref="A35:D35"/>
    <mergeCell ref="A45:D45"/>
    <mergeCell ref="B34:D34"/>
    <mergeCell ref="B44:D44"/>
    <mergeCell ref="A32:D32"/>
    <mergeCell ref="H7:H8"/>
    <mergeCell ref="A51:D51"/>
    <mergeCell ref="A30:D30"/>
    <mergeCell ref="A40:D40"/>
    <mergeCell ref="A50:C50"/>
    <mergeCell ref="F55:H55"/>
    <mergeCell ref="A49:D49"/>
  </mergeCells>
  <printOptions/>
  <pageMargins left="0.7086614173228347" right="0.7086614173228347" top="0.984251968503937" bottom="0.7086614173228347" header="0.393700787401574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 Piłsudskiego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Zielińska</dc:creator>
  <cp:keywords/>
  <dc:description/>
  <cp:lastModifiedBy>Iwona</cp:lastModifiedBy>
  <cp:lastPrinted>2020-10-06T12:31:21Z</cp:lastPrinted>
  <dcterms:created xsi:type="dcterms:W3CDTF">2001-11-07T09:12:46Z</dcterms:created>
  <dcterms:modified xsi:type="dcterms:W3CDTF">2020-10-13T06:54:17Z</dcterms:modified>
  <cp:category/>
  <cp:version/>
  <cp:contentType/>
  <cp:contentStatus/>
</cp:coreProperties>
</file>